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H toàn tỉnh" sheetId="4" r:id="rId1"/>
    <sheet name="Dữ liệu đầu vào" sheetId="1" r:id="rId2"/>
  </sheets>
  <definedNames>
    <definedName name="_xlnm.Print_Titles" localSheetId="0">'TH toàn tỉnh'!$2:$3</definedName>
  </definedNames>
  <calcPr calcId="124519"/>
</workbook>
</file>

<file path=xl/calcChain.xml><?xml version="1.0" encoding="utf-8"?>
<calcChain xmlns="http://schemas.openxmlformats.org/spreadsheetml/2006/main">
  <c r="G4" i="4"/>
  <c r="F4"/>
  <c r="C4" l="1"/>
  <c r="E27"/>
  <c r="I4" l="1"/>
  <c r="H4"/>
  <c r="D4"/>
  <c r="D28" s="1"/>
  <c r="C28"/>
  <c r="F7"/>
  <c r="F12"/>
  <c r="F28" s="1"/>
  <c r="I104" i="1"/>
  <c r="G104"/>
  <c r="I92"/>
  <c r="G92"/>
  <c r="I59"/>
  <c r="G59"/>
  <c r="I56"/>
  <c r="G56"/>
  <c r="I44"/>
  <c r="G44"/>
  <c r="I35"/>
  <c r="G35"/>
  <c r="I32"/>
  <c r="G32"/>
  <c r="G13" l="1"/>
  <c r="G22"/>
  <c r="J114"/>
  <c r="L114" s="1"/>
  <c r="G34"/>
  <c r="I34" s="1"/>
  <c r="G45"/>
  <c r="I45" s="1"/>
  <c r="K175"/>
  <c r="K176"/>
  <c r="K177"/>
  <c r="K178"/>
  <c r="K179"/>
  <c r="K180"/>
  <c r="K182"/>
  <c r="K183"/>
  <c r="J175"/>
  <c r="J176"/>
  <c r="J177"/>
  <c r="J178"/>
  <c r="J179"/>
  <c r="J181"/>
  <c r="J183"/>
  <c r="I180"/>
  <c r="I182"/>
  <c r="H175"/>
  <c r="H176"/>
  <c r="H177"/>
  <c r="H179"/>
  <c r="H180"/>
  <c r="H181"/>
  <c r="G26" i="4" s="1"/>
  <c r="H183" i="1"/>
  <c r="G183"/>
  <c r="E175"/>
  <c r="E176"/>
  <c r="E177"/>
  <c r="E178"/>
  <c r="E179"/>
  <c r="E180"/>
  <c r="E181"/>
  <c r="E182"/>
  <c r="E183"/>
  <c r="E174"/>
  <c r="I174"/>
  <c r="K174"/>
  <c r="D175"/>
  <c r="D176"/>
  <c r="D177"/>
  <c r="D178"/>
  <c r="D179"/>
  <c r="D180"/>
  <c r="D181"/>
  <c r="D182"/>
  <c r="D183"/>
  <c r="D174"/>
  <c r="I123"/>
  <c r="I183" s="1"/>
  <c r="J122"/>
  <c r="L122" s="1"/>
  <c r="G117"/>
  <c r="I117" s="1"/>
  <c r="G127"/>
  <c r="I127" s="1"/>
  <c r="G154"/>
  <c r="I154" s="1"/>
  <c r="G151"/>
  <c r="I151" s="1"/>
  <c r="G163"/>
  <c r="I163" s="1"/>
  <c r="G105"/>
  <c r="G166"/>
  <c r="I166" s="1"/>
  <c r="G167"/>
  <c r="I167" s="1"/>
  <c r="G165"/>
  <c r="I165" s="1"/>
  <c r="G157"/>
  <c r="I157" s="1"/>
  <c r="H146"/>
  <c r="G144"/>
  <c r="J144" s="1"/>
  <c r="J180" s="1"/>
  <c r="G142"/>
  <c r="I142" s="1"/>
  <c r="G177" l="1"/>
  <c r="L153"/>
  <c r="L165"/>
  <c r="I105"/>
  <c r="I177" s="1"/>
  <c r="G106"/>
  <c r="H106" s="1"/>
  <c r="H178" s="1"/>
  <c r="G86"/>
  <c r="H86" s="1"/>
  <c r="G85"/>
  <c r="G82"/>
  <c r="I82" s="1"/>
  <c r="I88" s="1"/>
  <c r="H78"/>
  <c r="G62"/>
  <c r="G182" s="1"/>
  <c r="G61"/>
  <c r="G60"/>
  <c r="G49"/>
  <c r="G181" s="1"/>
  <c r="G46"/>
  <c r="G43"/>
  <c r="G175" s="1"/>
  <c r="J30"/>
  <c r="J40" s="1"/>
  <c r="J26"/>
  <c r="J182" s="1"/>
  <c r="K25"/>
  <c r="K181" s="1"/>
  <c r="G20"/>
  <c r="G18"/>
  <c r="H18" s="1"/>
  <c r="H28" s="1"/>
  <c r="I13"/>
  <c r="G11"/>
  <c r="G179" s="1"/>
  <c r="G8"/>
  <c r="G6"/>
  <c r="G174" s="1"/>
  <c r="C19" i="4"/>
  <c r="D172" i="1"/>
  <c r="D160"/>
  <c r="D148"/>
  <c r="D136"/>
  <c r="D124"/>
  <c r="D112"/>
  <c r="D100"/>
  <c r="D88"/>
  <c r="D76"/>
  <c r="D64"/>
  <c r="D52"/>
  <c r="D40"/>
  <c r="D28"/>
  <c r="D16"/>
  <c r="K172"/>
  <c r="J172"/>
  <c r="I172"/>
  <c r="H172"/>
  <c r="G172"/>
  <c r="E172"/>
  <c r="K160"/>
  <c r="J160"/>
  <c r="I160"/>
  <c r="H160"/>
  <c r="G160"/>
  <c r="E160"/>
  <c r="K148"/>
  <c r="J148"/>
  <c r="I148"/>
  <c r="H148"/>
  <c r="G148"/>
  <c r="E148"/>
  <c r="K136"/>
  <c r="J136"/>
  <c r="I136"/>
  <c r="H136"/>
  <c r="G136"/>
  <c r="E136"/>
  <c r="K124"/>
  <c r="J124"/>
  <c r="I124"/>
  <c r="H124"/>
  <c r="G124"/>
  <c r="E124"/>
  <c r="K112"/>
  <c r="J112"/>
  <c r="E112"/>
  <c r="K100"/>
  <c r="J100"/>
  <c r="I100"/>
  <c r="H100"/>
  <c r="G100"/>
  <c r="E100"/>
  <c r="K88"/>
  <c r="J88"/>
  <c r="E88"/>
  <c r="K76"/>
  <c r="J76"/>
  <c r="I76"/>
  <c r="H76"/>
  <c r="G76"/>
  <c r="E76"/>
  <c r="K64"/>
  <c r="J64"/>
  <c r="E64"/>
  <c r="K52"/>
  <c r="J52"/>
  <c r="H52"/>
  <c r="E52"/>
  <c r="K40"/>
  <c r="H40"/>
  <c r="G40"/>
  <c r="E40"/>
  <c r="E28"/>
  <c r="J16"/>
  <c r="K16"/>
  <c r="E16"/>
  <c r="J174" l="1"/>
  <c r="G180"/>
  <c r="H112"/>
  <c r="G178"/>
  <c r="I20"/>
  <c r="G176"/>
  <c r="D184"/>
  <c r="E184"/>
  <c r="I46"/>
  <c r="G112"/>
  <c r="I8"/>
  <c r="H6"/>
  <c r="H174" s="1"/>
  <c r="I49"/>
  <c r="I181" s="1"/>
  <c r="H62"/>
  <c r="H182" s="1"/>
  <c r="G27" i="4" s="1"/>
  <c r="I112" i="1"/>
  <c r="H88"/>
  <c r="G88"/>
  <c r="I64"/>
  <c r="G64"/>
  <c r="G52"/>
  <c r="I11"/>
  <c r="I179" s="1"/>
  <c r="G28"/>
  <c r="I43"/>
  <c r="I175" s="1"/>
  <c r="J28"/>
  <c r="J184" s="1"/>
  <c r="K28"/>
  <c r="G16"/>
  <c r="K184" l="1"/>
  <c r="G184"/>
  <c r="I28"/>
  <c r="I176"/>
  <c r="I178"/>
  <c r="I16"/>
  <c r="H64"/>
  <c r="H16"/>
  <c r="G19" i="4"/>
  <c r="G18" s="1"/>
  <c r="G28" s="1"/>
  <c r="I52" i="1"/>
  <c r="I40"/>
  <c r="H184" l="1"/>
  <c r="I184"/>
</calcChain>
</file>

<file path=xl/sharedStrings.xml><?xml version="1.0" encoding="utf-8"?>
<sst xmlns="http://schemas.openxmlformats.org/spreadsheetml/2006/main" count="212" uniqueCount="50">
  <si>
    <t>STT</t>
  </si>
  <si>
    <t>ĐỐI TƯỢNG</t>
  </si>
  <si>
    <t>MỨC CHI (ĐVN)</t>
  </si>
  <si>
    <t>TỔNG SỐ TIỀN CHI (ĐVN)</t>
  </si>
  <si>
    <t>NGUỒN CHI HỖ TRỢ (ĐVN)</t>
  </si>
  <si>
    <t>Nguồn tài chính CĐ năm 2021 của CĐCTTTCS (ĐVN)</t>
  </si>
  <si>
    <t>Nguồn LĐLĐ tỉnh hỗ trợ (ĐVN)</t>
  </si>
  <si>
    <t>Các đơn vị, tổ chức, cá nhân hỗ trợ, ủng hộ</t>
  </si>
  <si>
    <t>Nguồn khác (ĐVN)</t>
  </si>
  <si>
    <t>I</t>
  </si>
  <si>
    <t>Công đoàn cấp trên TT cơ sở chi</t>
  </si>
  <si>
    <t>Hỗ trợ đơn vị tuyến đầu chống dịch</t>
  </si>
  <si>
    <t>Hỗ trợ đoàn viên, NLĐ là F0</t>
  </si>
  <si>
    <t>Hỗ trợ đoàn viên, NLĐ là F1</t>
  </si>
  <si>
    <t>Hỗ trợ ĐV, NLĐ có hoàn cảnh khó khăn</t>
  </si>
  <si>
    <t xml:space="preserve">Hỗ trợ trường hợp đặc biệt khác </t>
  </si>
  <si>
    <t>Hỗ trợ cán bộ công đoàn tham gia công tác chống dịch</t>
  </si>
  <si>
    <t>Tổng cộng</t>
  </si>
  <si>
    <r>
      <t xml:space="preserve">KẾT QUẢ
 KIỂM TRA CHI HỖ TRỢ CHO ĐOÀN VIÊN, NGƯỜI LAO ĐỘNG; CÁN BỘ CÔNG ĐOÀN VÀ CÁC ĐỐI TƯỢNG KHÁC THAM GIA PHÒNG, CHỐNG DỊCH COVID-19 TRONG ĐỢT BÙNG PHÁT DỊCH LẦN THỨ 4 TỪ NGÀY 27/4/2021 ĐẾN NGÀY 31/10/2021
</t>
    </r>
    <r>
      <rPr>
        <i/>
        <sz val="12"/>
        <color theme="1"/>
        <rFont val="Times New Roman"/>
        <family val="1"/>
      </rPr>
      <t>(Kèm theo Báo cáo số:          /BC-UNKT ngày........../.........../2021 của Ửy ban Kiểm tra Liên đoàn Lao động tỉnh)</t>
    </r>
    <r>
      <rPr>
        <b/>
        <sz val="12"/>
        <color theme="1"/>
        <rFont val="Times New Roman"/>
        <family val="1"/>
      </rPr>
      <t xml:space="preserve">
</t>
    </r>
  </si>
  <si>
    <t>ĐƠN VỊ</t>
  </si>
  <si>
    <t>Hải Lăng</t>
  </si>
  <si>
    <t>Thị xã</t>
  </si>
  <si>
    <t>Triệu Phong</t>
  </si>
  <si>
    <t>Đông Hà</t>
  </si>
  <si>
    <t>Gio Linh</t>
  </si>
  <si>
    <t>Vĩnh Linh</t>
  </si>
  <si>
    <t>Cam Lộ</t>
  </si>
  <si>
    <t>ĐKR</t>
  </si>
  <si>
    <t>Hướng Hóa</t>
  </si>
  <si>
    <t>Y tế</t>
  </si>
  <si>
    <t>Giáo dục</t>
  </si>
  <si>
    <t>Viên chức</t>
  </si>
  <si>
    <t>Xây dựng</t>
  </si>
  <si>
    <t>Công Thương</t>
  </si>
  <si>
    <t>Toàn tỉnh</t>
  </si>
  <si>
    <t>SỐ LƯỢNG</t>
  </si>
  <si>
    <t>Đơn vị</t>
  </si>
  <si>
    <t>Người</t>
  </si>
  <si>
    <t>LĐLĐ tỉnh chi</t>
  </si>
  <si>
    <t>Hỗ trợ đoàn viên, NLĐ có hoàn cảnh khó khăn</t>
  </si>
  <si>
    <t>Hỗ trợ trẻ em mồ côi là con đoàn viên công đoàn tử vong do dịch Covid-19</t>
  </si>
  <si>
    <t>Hỗ trợ đoàn viên, NLĐ tử vong do dịch Covid-19</t>
  </si>
  <si>
    <t>Hỗ trợ bữa ăn cho đoàn viên, NLĐ thực hiện "3 tại chỗ"</t>
  </si>
  <si>
    <t>Nguồn tài chính Công đoàn (ĐVN)</t>
  </si>
  <si>
    <t>Tổng Liên đoàn hỗ trợ (ĐVN)</t>
  </si>
  <si>
    <t>Hỗ trợ cho đội ngũ y bác sỹ tham gia tuyến đầu chống dịch Covid tại Bình Dương</t>
  </si>
  <si>
    <t>II</t>
  </si>
  <si>
    <t>-</t>
  </si>
  <si>
    <t>Hỗ trợ cho 2 tỉnh: Bắc Giang, Bắc Ninh</t>
  </si>
  <si>
    <r>
      <t xml:space="preserve">KẾT QUẢ
 KIỂM TRA CHI HỖ TRỢ CHO ĐOÀN VIÊN, NGƯỜI LAO ĐỘNG; CÁN BỘ CÔNG ĐOÀN VÀ CÁC ĐỐI TƯỢNG KHÁC THAM GIA PHÒNG, CHỐNG DỊCH COVID-19 TRONG ĐỢT BÙNG PHÁT DỊCH LẦN THỨ 4 TỪ NGÀY 27/4/2021 ĐẾN NGÀY 16/11/2021
</t>
    </r>
    <r>
      <rPr>
        <i/>
        <sz val="12"/>
        <color theme="1"/>
        <rFont val="Times New Roman"/>
        <family val="1"/>
      </rPr>
      <t>(Kèm theo Báo cáo số: 31/BC-UNKT ngày 29/11/2021 của Ủy ban Kiểm tra Liên đoàn Lao động tỉnh)</t>
    </r>
    <r>
      <rPr>
        <b/>
        <sz val="12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</si>
</sst>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164" fontId="16" fillId="0" borderId="1" xfId="1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4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0" workbookViewId="0">
      <selection activeCell="K19" sqref="K19"/>
    </sheetView>
  </sheetViews>
  <sheetFormatPr defaultRowHeight="15"/>
  <cols>
    <col min="1" max="1" width="6.28515625" customWidth="1"/>
    <col min="2" max="2" width="37.85546875" customWidth="1"/>
    <col min="3" max="3" width="10" customWidth="1"/>
    <col min="4" max="4" width="13.5703125" customWidth="1"/>
    <col min="5" max="5" width="12.85546875" customWidth="1"/>
    <col min="6" max="6" width="13.5703125" customWidth="1"/>
    <col min="7" max="7" width="14.42578125" customWidth="1"/>
    <col min="8" max="9" width="12.85546875" customWidth="1"/>
  </cols>
  <sheetData>
    <row r="1" spans="1:9" ht="91.5" customHeight="1">
      <c r="A1" s="62" t="s">
        <v>49</v>
      </c>
      <c r="B1" s="63"/>
      <c r="C1" s="63"/>
      <c r="D1" s="63"/>
      <c r="E1" s="63"/>
      <c r="F1" s="63"/>
      <c r="G1" s="63"/>
      <c r="H1" s="63"/>
      <c r="I1" s="63"/>
    </row>
    <row r="2" spans="1:9" ht="15.75" customHeight="1">
      <c r="A2" s="53" t="s">
        <v>0</v>
      </c>
      <c r="B2" s="53" t="s">
        <v>1</v>
      </c>
      <c r="C2" s="53" t="s">
        <v>35</v>
      </c>
      <c r="D2" s="53"/>
      <c r="E2" s="53" t="s">
        <v>2</v>
      </c>
      <c r="F2" s="53" t="s">
        <v>3</v>
      </c>
      <c r="G2" s="53" t="s">
        <v>4</v>
      </c>
      <c r="H2" s="53"/>
      <c r="I2" s="53"/>
    </row>
    <row r="3" spans="1:9" ht="38.25">
      <c r="A3" s="53"/>
      <c r="B3" s="53"/>
      <c r="C3" s="6" t="s">
        <v>36</v>
      </c>
      <c r="D3" s="7" t="s">
        <v>37</v>
      </c>
      <c r="E3" s="53"/>
      <c r="F3" s="53"/>
      <c r="G3" s="5" t="s">
        <v>43</v>
      </c>
      <c r="H3" s="50" t="s">
        <v>44</v>
      </c>
      <c r="I3" s="5" t="s">
        <v>8</v>
      </c>
    </row>
    <row r="4" spans="1:9" ht="29.25" customHeight="1">
      <c r="A4" s="35" t="s">
        <v>9</v>
      </c>
      <c r="B4" s="26" t="s">
        <v>38</v>
      </c>
      <c r="C4" s="33">
        <f>C5+C7+C8+C9+C10+C11+C12+C13+C14+C15+C16+C17</f>
        <v>1</v>
      </c>
      <c r="D4" s="34">
        <f t="shared" ref="D4:I4" si="0">D5+D7+D8+D9+D10+D11+D12+D13+D14+D15+D16+D17</f>
        <v>332</v>
      </c>
      <c r="E4" s="33">
        <v>0</v>
      </c>
      <c r="F4" s="33">
        <f>F5+F7+F8+F9+F10+F11+F12+F13+F14+F15+F16+F17+F6</f>
        <v>360000000</v>
      </c>
      <c r="G4" s="33">
        <f>G5+G7+G8+G9+G10+G11+G12+G13+G14+G15+G16+G17+G6</f>
        <v>360000000</v>
      </c>
      <c r="H4" s="33">
        <f t="shared" si="0"/>
        <v>0</v>
      </c>
      <c r="I4" s="33">
        <f t="shared" si="0"/>
        <v>0</v>
      </c>
    </row>
    <row r="5" spans="1:9" ht="29.25" customHeight="1">
      <c r="A5" s="29">
        <v>1</v>
      </c>
      <c r="B5" s="27" t="s">
        <v>11</v>
      </c>
      <c r="C5" s="29">
        <v>1</v>
      </c>
      <c r="D5" s="31">
        <v>0</v>
      </c>
      <c r="E5" s="31">
        <v>0</v>
      </c>
      <c r="F5" s="46">
        <v>10000000</v>
      </c>
      <c r="G5" s="46">
        <v>10000000</v>
      </c>
      <c r="H5" s="31">
        <v>0</v>
      </c>
      <c r="I5" s="31">
        <v>0</v>
      </c>
    </row>
    <row r="6" spans="1:9" ht="29.25" customHeight="1">
      <c r="A6" s="29">
        <v>2</v>
      </c>
      <c r="B6" s="88" t="s">
        <v>48</v>
      </c>
      <c r="C6" s="48">
        <v>2</v>
      </c>
      <c r="D6" s="87"/>
      <c r="E6" s="31"/>
      <c r="F6" s="46">
        <v>60000000</v>
      </c>
      <c r="G6" s="46">
        <v>60000000</v>
      </c>
      <c r="H6" s="31"/>
      <c r="I6" s="31"/>
    </row>
    <row r="7" spans="1:9" ht="29.25" customHeight="1">
      <c r="A7" s="29">
        <v>3</v>
      </c>
      <c r="B7" s="27" t="s">
        <v>45</v>
      </c>
      <c r="C7" s="32">
        <v>0</v>
      </c>
      <c r="D7" s="30">
        <v>69</v>
      </c>
      <c r="E7" s="31">
        <v>1000000</v>
      </c>
      <c r="F7" s="46">
        <f>D7*E7</f>
        <v>69000000</v>
      </c>
      <c r="G7" s="46">
        <v>69000000</v>
      </c>
      <c r="H7" s="31">
        <v>0</v>
      </c>
      <c r="I7" s="31">
        <v>0</v>
      </c>
    </row>
    <row r="8" spans="1:9" ht="29.25" customHeight="1">
      <c r="A8" s="60">
        <v>4</v>
      </c>
      <c r="B8" s="60" t="s">
        <v>12</v>
      </c>
      <c r="C8" s="32">
        <v>0</v>
      </c>
      <c r="D8" s="30">
        <v>15</v>
      </c>
      <c r="E8" s="31">
        <v>2000000</v>
      </c>
      <c r="F8" s="46">
        <v>30000000</v>
      </c>
      <c r="G8" s="46">
        <v>30000000</v>
      </c>
      <c r="H8" s="31">
        <v>0</v>
      </c>
      <c r="I8" s="31">
        <v>0</v>
      </c>
    </row>
    <row r="9" spans="1:9" ht="29.25" customHeight="1">
      <c r="A9" s="61"/>
      <c r="B9" s="61"/>
      <c r="C9" s="32">
        <v>0</v>
      </c>
      <c r="D9" s="30">
        <v>26</v>
      </c>
      <c r="E9" s="31">
        <v>1000000</v>
      </c>
      <c r="F9" s="46">
        <v>26000000</v>
      </c>
      <c r="G9" s="46">
        <v>26000000</v>
      </c>
      <c r="H9" s="31">
        <v>0</v>
      </c>
      <c r="I9" s="31">
        <v>0</v>
      </c>
    </row>
    <row r="10" spans="1:9" ht="29.25" customHeight="1">
      <c r="A10" s="60">
        <v>5</v>
      </c>
      <c r="B10" s="60" t="s">
        <v>13</v>
      </c>
      <c r="C10" s="32">
        <v>0</v>
      </c>
      <c r="D10" s="30">
        <v>15</v>
      </c>
      <c r="E10" s="31">
        <v>1500000</v>
      </c>
      <c r="F10" s="46">
        <v>22500000</v>
      </c>
      <c r="G10" s="46">
        <v>22500000</v>
      </c>
      <c r="H10" s="31">
        <v>0</v>
      </c>
      <c r="I10" s="31">
        <v>0</v>
      </c>
    </row>
    <row r="11" spans="1:9" ht="29.25" customHeight="1">
      <c r="A11" s="61"/>
      <c r="B11" s="61"/>
      <c r="C11" s="32">
        <v>0</v>
      </c>
      <c r="D11" s="30">
        <v>78</v>
      </c>
      <c r="E11" s="31">
        <v>1000000</v>
      </c>
      <c r="F11" s="46">
        <v>78000000</v>
      </c>
      <c r="G11" s="46">
        <v>78000000</v>
      </c>
      <c r="H11" s="31">
        <v>0</v>
      </c>
      <c r="I11" s="31">
        <v>0</v>
      </c>
    </row>
    <row r="12" spans="1:9" ht="29.25" customHeight="1">
      <c r="A12" s="29">
        <v>6</v>
      </c>
      <c r="B12" s="27" t="s">
        <v>39</v>
      </c>
      <c r="C12" s="32">
        <v>0</v>
      </c>
      <c r="D12" s="30">
        <v>129</v>
      </c>
      <c r="E12" s="31">
        <v>500000</v>
      </c>
      <c r="F12" s="46">
        <f>D12*E12</f>
        <v>64500000</v>
      </c>
      <c r="G12" s="46">
        <v>64500000</v>
      </c>
      <c r="H12" s="31">
        <v>0</v>
      </c>
      <c r="I12" s="31">
        <v>0</v>
      </c>
    </row>
    <row r="13" spans="1:9" ht="29.25" customHeight="1">
      <c r="A13" s="29">
        <v>7</v>
      </c>
      <c r="B13" s="4" t="s">
        <v>15</v>
      </c>
      <c r="C13" s="32">
        <v>0</v>
      </c>
      <c r="D13" s="32">
        <v>0</v>
      </c>
      <c r="E13" s="31">
        <v>0</v>
      </c>
      <c r="F13" s="46">
        <v>0</v>
      </c>
      <c r="G13" s="46">
        <v>0</v>
      </c>
      <c r="H13" s="31">
        <v>0</v>
      </c>
      <c r="I13" s="31">
        <v>0</v>
      </c>
    </row>
    <row r="14" spans="1:9" ht="29.25" customHeight="1">
      <c r="A14" s="29">
        <v>8</v>
      </c>
      <c r="B14" s="4" t="s">
        <v>16</v>
      </c>
      <c r="C14" s="32">
        <v>0</v>
      </c>
      <c r="D14" s="32">
        <v>0</v>
      </c>
      <c r="E14" s="31">
        <v>0</v>
      </c>
      <c r="F14" s="46">
        <v>0</v>
      </c>
      <c r="G14" s="46">
        <v>0</v>
      </c>
      <c r="H14" s="31">
        <v>0</v>
      </c>
      <c r="I14" s="31">
        <v>0</v>
      </c>
    </row>
    <row r="15" spans="1:9" ht="29.25" customHeight="1">
      <c r="A15" s="29">
        <v>9</v>
      </c>
      <c r="B15" s="4" t="s">
        <v>41</v>
      </c>
      <c r="C15" s="89">
        <v>0</v>
      </c>
      <c r="D15" s="89">
        <v>0</v>
      </c>
      <c r="E15" s="31">
        <v>0</v>
      </c>
      <c r="F15" s="46">
        <v>0</v>
      </c>
      <c r="G15" s="46">
        <v>0</v>
      </c>
      <c r="H15" s="31">
        <v>0</v>
      </c>
      <c r="I15" s="31">
        <v>0</v>
      </c>
    </row>
    <row r="16" spans="1:9" ht="29.25" customHeight="1">
      <c r="A16" s="29">
        <v>10</v>
      </c>
      <c r="B16" s="28" t="s">
        <v>40</v>
      </c>
      <c r="C16" s="32">
        <v>0</v>
      </c>
      <c r="D16" s="32">
        <v>0</v>
      </c>
      <c r="E16" s="31">
        <v>0</v>
      </c>
      <c r="F16" s="46">
        <v>0</v>
      </c>
      <c r="G16" s="46">
        <v>0</v>
      </c>
      <c r="H16" s="31">
        <v>0</v>
      </c>
      <c r="I16" s="31">
        <v>0</v>
      </c>
    </row>
    <row r="17" spans="1:9" ht="29.25" customHeight="1">
      <c r="A17" s="29">
        <v>11</v>
      </c>
      <c r="B17" s="28" t="s">
        <v>42</v>
      </c>
      <c r="C17" s="32">
        <v>0</v>
      </c>
      <c r="D17" s="32">
        <v>0</v>
      </c>
      <c r="E17" s="32">
        <v>0</v>
      </c>
      <c r="F17" s="47">
        <v>0</v>
      </c>
      <c r="G17" s="47">
        <v>0</v>
      </c>
      <c r="H17" s="32">
        <v>0</v>
      </c>
      <c r="I17" s="32">
        <v>0</v>
      </c>
    </row>
    <row r="18" spans="1:9" s="40" customFormat="1" ht="22.5" customHeight="1">
      <c r="A18" s="36" t="s">
        <v>46</v>
      </c>
      <c r="B18" s="37" t="s">
        <v>10</v>
      </c>
      <c r="C18" s="38">
        <v>10</v>
      </c>
      <c r="D18" s="38">
        <v>41</v>
      </c>
      <c r="E18" s="32">
        <v>0</v>
      </c>
      <c r="F18" s="39">
        <v>57950000</v>
      </c>
      <c r="G18" s="39">
        <f>G19+G26+G27</f>
        <v>57950000</v>
      </c>
      <c r="H18" s="32">
        <v>0</v>
      </c>
      <c r="I18" s="32">
        <v>0</v>
      </c>
    </row>
    <row r="19" spans="1:9" s="45" customFormat="1" ht="22.5" customHeight="1">
      <c r="A19" s="41">
        <v>1</v>
      </c>
      <c r="B19" s="42" t="s">
        <v>11</v>
      </c>
      <c r="C19" s="43">
        <f>'Dữ liệu đầu vào'!D174</f>
        <v>10</v>
      </c>
      <c r="D19" s="49" t="s">
        <v>47</v>
      </c>
      <c r="E19" s="32">
        <v>0</v>
      </c>
      <c r="F19" s="44">
        <v>24500000</v>
      </c>
      <c r="G19" s="44">
        <f>'Dữ liệu đầu vào'!H174</f>
        <v>24500000</v>
      </c>
      <c r="H19" s="32">
        <v>0</v>
      </c>
      <c r="I19" s="32">
        <v>0</v>
      </c>
    </row>
    <row r="20" spans="1:9" s="45" customFormat="1" ht="22.5" customHeight="1">
      <c r="A20" s="54">
        <v>2</v>
      </c>
      <c r="B20" s="56" t="s">
        <v>12</v>
      </c>
      <c r="C20" s="32" t="s">
        <v>47</v>
      </c>
      <c r="D20" s="49" t="s">
        <v>47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s="45" customFormat="1" ht="22.5" customHeight="1">
      <c r="A21" s="55"/>
      <c r="B21" s="57"/>
      <c r="C21" s="32" t="s">
        <v>47</v>
      </c>
      <c r="D21" s="49" t="s">
        <v>47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</row>
    <row r="22" spans="1:9" s="45" customFormat="1" ht="22.5" customHeight="1">
      <c r="A22" s="54">
        <v>3</v>
      </c>
      <c r="B22" s="56" t="s">
        <v>13</v>
      </c>
      <c r="C22" s="32" t="s">
        <v>47</v>
      </c>
      <c r="D22" s="49" t="s">
        <v>47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s="45" customFormat="1" ht="22.5" customHeight="1">
      <c r="A23" s="58"/>
      <c r="B23" s="59"/>
      <c r="C23" s="32" t="s">
        <v>47</v>
      </c>
      <c r="D23" s="49" t="s">
        <v>47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s="45" customFormat="1" ht="22.5" customHeight="1">
      <c r="A24" s="55"/>
      <c r="B24" s="57"/>
      <c r="C24" s="32" t="s">
        <v>47</v>
      </c>
      <c r="D24" s="49" t="s">
        <v>47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s="45" customFormat="1" ht="22.5" customHeight="1">
      <c r="A25" s="54">
        <v>4</v>
      </c>
      <c r="B25" s="56" t="s">
        <v>14</v>
      </c>
      <c r="C25" s="32" t="s">
        <v>47</v>
      </c>
      <c r="D25" s="49" t="s">
        <v>47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</row>
    <row r="26" spans="1:9" s="45" customFormat="1" ht="22.5" customHeight="1">
      <c r="A26" s="55"/>
      <c r="B26" s="57"/>
      <c r="C26" s="32" t="s">
        <v>47</v>
      </c>
      <c r="D26" s="43">
        <v>3</v>
      </c>
      <c r="E26" s="44">
        <v>500000</v>
      </c>
      <c r="F26" s="44">
        <v>1500000</v>
      </c>
      <c r="G26" s="44">
        <f>'Dữ liệu đầu vào'!H181</f>
        <v>1500000</v>
      </c>
      <c r="H26" s="32">
        <v>0</v>
      </c>
      <c r="I26" s="32">
        <v>0</v>
      </c>
    </row>
    <row r="27" spans="1:9" s="45" customFormat="1" ht="22.5" customHeight="1">
      <c r="A27" s="41">
        <v>5</v>
      </c>
      <c r="B27" s="42" t="s">
        <v>15</v>
      </c>
      <c r="C27" s="32" t="s">
        <v>47</v>
      </c>
      <c r="D27" s="43">
        <v>38</v>
      </c>
      <c r="E27" s="44">
        <f>'Dữ liệu đầu vào'!F182</f>
        <v>0</v>
      </c>
      <c r="F27" s="44">
        <v>31950000</v>
      </c>
      <c r="G27" s="44">
        <f>'Dữ liệu đầu vào'!H182</f>
        <v>31950000</v>
      </c>
      <c r="H27" s="32">
        <v>0</v>
      </c>
      <c r="I27" s="32">
        <v>0</v>
      </c>
    </row>
    <row r="28" spans="1:9" ht="22.5" customHeight="1">
      <c r="A28" s="51" t="s">
        <v>17</v>
      </c>
      <c r="B28" s="52"/>
      <c r="C28" s="19">
        <f>C4+C18</f>
        <v>11</v>
      </c>
      <c r="D28" s="19">
        <f>D4+D18</f>
        <v>373</v>
      </c>
      <c r="E28" s="20">
        <v>0</v>
      </c>
      <c r="F28" s="20">
        <f>F4+F18</f>
        <v>417950000</v>
      </c>
      <c r="G28" s="20">
        <f>G4+G18</f>
        <v>417950000</v>
      </c>
      <c r="H28" s="20">
        <v>0</v>
      </c>
      <c r="I28" s="20">
        <v>0</v>
      </c>
    </row>
  </sheetData>
  <mergeCells count="18">
    <mergeCell ref="A1:I1"/>
    <mergeCell ref="G2:I2"/>
    <mergeCell ref="A28:B28"/>
    <mergeCell ref="A2:A3"/>
    <mergeCell ref="B2:B3"/>
    <mergeCell ref="E2:E3"/>
    <mergeCell ref="F2:F3"/>
    <mergeCell ref="C2:D2"/>
    <mergeCell ref="A25:A26"/>
    <mergeCell ref="B25:B26"/>
    <mergeCell ref="A20:A21"/>
    <mergeCell ref="B20:B21"/>
    <mergeCell ref="A22:A24"/>
    <mergeCell ref="B22:B24"/>
    <mergeCell ref="B8:B9"/>
    <mergeCell ref="A8:A9"/>
    <mergeCell ref="B10:B11"/>
    <mergeCell ref="A10:A11"/>
  </mergeCells>
  <pageMargins left="0.37" right="0.23" top="0.75" bottom="0.69" header="0.62" footer="0.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topLeftCell="A13" workbookViewId="0">
      <selection activeCell="G9" sqref="G9"/>
    </sheetView>
  </sheetViews>
  <sheetFormatPr defaultRowHeight="15"/>
  <cols>
    <col min="1" max="1" width="11.5703125" customWidth="1"/>
    <col min="2" max="2" width="6.28515625" customWidth="1"/>
    <col min="3" max="3" width="38.28515625" customWidth="1"/>
    <col min="4" max="4" width="11.7109375" customWidth="1"/>
    <col min="5" max="6" width="11.42578125" customWidth="1"/>
    <col min="7" max="7" width="13.140625" customWidth="1"/>
    <col min="8" max="8" width="11.42578125" customWidth="1"/>
    <col min="9" max="9" width="13" customWidth="1"/>
    <col min="10" max="10" width="12.7109375" customWidth="1"/>
    <col min="11" max="11" width="14" customWidth="1"/>
    <col min="12" max="12" width="16" customWidth="1"/>
  </cols>
  <sheetData>
    <row r="1" spans="1:11" ht="75" customHeight="1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6.5" customHeight="1">
      <c r="A2" s="53" t="s">
        <v>19</v>
      </c>
      <c r="B2" s="53" t="s">
        <v>0</v>
      </c>
      <c r="C2" s="53" t="s">
        <v>1</v>
      </c>
      <c r="D2" s="53" t="s">
        <v>35</v>
      </c>
      <c r="E2" s="53"/>
      <c r="F2" s="53" t="s">
        <v>2</v>
      </c>
      <c r="G2" s="53" t="s">
        <v>3</v>
      </c>
      <c r="H2" s="53" t="s">
        <v>4</v>
      </c>
      <c r="I2" s="53"/>
      <c r="J2" s="53"/>
      <c r="K2" s="53"/>
    </row>
    <row r="3" spans="1:11" ht="76.5">
      <c r="A3" s="53"/>
      <c r="B3" s="53"/>
      <c r="C3" s="53"/>
      <c r="D3" s="6" t="s">
        <v>36</v>
      </c>
      <c r="E3" s="7" t="s">
        <v>37</v>
      </c>
      <c r="F3" s="53"/>
      <c r="G3" s="53"/>
      <c r="H3" s="5" t="s">
        <v>5</v>
      </c>
      <c r="I3" s="5" t="s">
        <v>6</v>
      </c>
      <c r="J3" s="5" t="s">
        <v>7</v>
      </c>
      <c r="K3" s="5" t="s">
        <v>8</v>
      </c>
    </row>
    <row r="4" spans="1:1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</row>
    <row r="5" spans="1:11" ht="21" customHeight="1">
      <c r="A5" s="79" t="s">
        <v>20</v>
      </c>
      <c r="B5" s="1" t="s">
        <v>9</v>
      </c>
      <c r="C5" s="2" t="s">
        <v>10</v>
      </c>
      <c r="D5" s="12"/>
      <c r="E5" s="12"/>
      <c r="F5" s="12"/>
      <c r="G5" s="12"/>
      <c r="H5" s="12"/>
      <c r="I5" s="12"/>
      <c r="J5" s="12"/>
      <c r="K5" s="12"/>
    </row>
    <row r="6" spans="1:11" ht="21" customHeight="1">
      <c r="A6" s="80"/>
      <c r="B6" s="3">
        <v>1</v>
      </c>
      <c r="C6" s="4" t="s">
        <v>11</v>
      </c>
      <c r="D6" s="13">
        <v>5</v>
      </c>
      <c r="E6" s="13"/>
      <c r="F6" s="15">
        <v>3000000</v>
      </c>
      <c r="G6" s="15">
        <f>F6*D6</f>
        <v>15000000</v>
      </c>
      <c r="H6" s="15">
        <f>G6</f>
        <v>15000000</v>
      </c>
      <c r="I6" s="15"/>
      <c r="J6" s="15"/>
      <c r="K6" s="15"/>
    </row>
    <row r="7" spans="1:11" ht="21" customHeight="1">
      <c r="A7" s="80"/>
      <c r="B7" s="66">
        <v>2</v>
      </c>
      <c r="C7" s="68" t="s">
        <v>12</v>
      </c>
      <c r="D7" s="24"/>
      <c r="E7" s="13"/>
      <c r="F7" s="15">
        <v>2000000</v>
      </c>
      <c r="G7" s="15"/>
      <c r="H7" s="15"/>
      <c r="I7" s="15"/>
      <c r="J7" s="15"/>
      <c r="K7" s="15"/>
    </row>
    <row r="8" spans="1:11" ht="21" customHeight="1">
      <c r="A8" s="80"/>
      <c r="B8" s="67"/>
      <c r="C8" s="69"/>
      <c r="D8" s="24"/>
      <c r="E8" s="13">
        <v>7</v>
      </c>
      <c r="F8" s="15">
        <v>1000000</v>
      </c>
      <c r="G8" s="15">
        <f>F8*E8</f>
        <v>7000000</v>
      </c>
      <c r="H8" s="15"/>
      <c r="I8" s="15">
        <f>G8</f>
        <v>7000000</v>
      </c>
      <c r="J8" s="15"/>
      <c r="K8" s="15"/>
    </row>
    <row r="9" spans="1:11" ht="21" customHeight="1">
      <c r="A9" s="80"/>
      <c r="B9" s="66">
        <v>3</v>
      </c>
      <c r="C9" s="68" t="s">
        <v>13</v>
      </c>
      <c r="D9" s="24"/>
      <c r="E9" s="13"/>
      <c r="F9" s="15">
        <v>1500000</v>
      </c>
      <c r="G9" s="15"/>
      <c r="H9" s="15"/>
      <c r="I9" s="15"/>
      <c r="J9" s="15"/>
      <c r="K9" s="15"/>
    </row>
    <row r="10" spans="1:11" ht="21" customHeight="1">
      <c r="A10" s="80"/>
      <c r="B10" s="73"/>
      <c r="C10" s="72"/>
      <c r="D10" s="24"/>
      <c r="E10" s="13"/>
      <c r="F10" s="15">
        <v>1000000</v>
      </c>
      <c r="G10" s="15"/>
      <c r="H10" s="15"/>
      <c r="I10" s="15"/>
      <c r="J10" s="15"/>
      <c r="K10" s="15"/>
    </row>
    <row r="11" spans="1:11" ht="21" customHeight="1">
      <c r="A11" s="80"/>
      <c r="B11" s="67"/>
      <c r="C11" s="69"/>
      <c r="D11" s="24"/>
      <c r="E11" s="13">
        <v>12</v>
      </c>
      <c r="F11" s="15">
        <v>500000</v>
      </c>
      <c r="G11" s="15">
        <f>F11*E11</f>
        <v>6000000</v>
      </c>
      <c r="H11" s="15"/>
      <c r="I11" s="15">
        <f>G11</f>
        <v>6000000</v>
      </c>
      <c r="J11" s="15"/>
      <c r="K11" s="15"/>
    </row>
    <row r="12" spans="1:11" ht="21" customHeight="1">
      <c r="A12" s="80"/>
      <c r="B12" s="66">
        <v>4</v>
      </c>
      <c r="C12" s="68" t="s">
        <v>14</v>
      </c>
      <c r="D12" s="24"/>
      <c r="E12" s="13"/>
      <c r="F12" s="15">
        <v>1000000</v>
      </c>
      <c r="G12" s="15"/>
      <c r="H12" s="15"/>
      <c r="I12" s="15"/>
      <c r="J12" s="15"/>
      <c r="K12" s="15"/>
    </row>
    <row r="13" spans="1:11" ht="21" customHeight="1">
      <c r="A13" s="80"/>
      <c r="B13" s="67"/>
      <c r="C13" s="69"/>
      <c r="D13" s="24"/>
      <c r="E13" s="13">
        <v>29</v>
      </c>
      <c r="F13" s="15">
        <v>500000</v>
      </c>
      <c r="G13" s="15">
        <f>F13*E13</f>
        <v>14500000</v>
      </c>
      <c r="H13" s="15"/>
      <c r="I13" s="15">
        <f>G13</f>
        <v>14500000</v>
      </c>
      <c r="J13" s="15"/>
      <c r="K13" s="15"/>
    </row>
    <row r="14" spans="1:11" ht="21" customHeight="1">
      <c r="A14" s="80"/>
      <c r="B14" s="3">
        <v>5</v>
      </c>
      <c r="C14" s="4" t="s">
        <v>15</v>
      </c>
      <c r="D14" s="13"/>
      <c r="E14" s="13"/>
      <c r="F14" s="15"/>
      <c r="G14" s="15"/>
      <c r="H14" s="15"/>
      <c r="I14" s="15"/>
      <c r="J14" s="15"/>
      <c r="K14" s="15"/>
    </row>
    <row r="15" spans="1:11" ht="30" customHeight="1">
      <c r="A15" s="80"/>
      <c r="B15" s="3">
        <v>6</v>
      </c>
      <c r="C15" s="4" t="s">
        <v>16</v>
      </c>
      <c r="D15" s="13"/>
      <c r="E15" s="13"/>
      <c r="F15" s="15"/>
      <c r="G15" s="15"/>
      <c r="H15" s="15"/>
      <c r="I15" s="15"/>
      <c r="J15" s="15"/>
      <c r="K15" s="15"/>
    </row>
    <row r="16" spans="1:11" ht="25.5" customHeight="1">
      <c r="A16" s="81"/>
      <c r="B16" s="1"/>
      <c r="C16" s="1" t="s">
        <v>17</v>
      </c>
      <c r="D16" s="12">
        <f>SUM(D6:D15)</f>
        <v>5</v>
      </c>
      <c r="E16" s="12">
        <f>SUM(E6:E15)</f>
        <v>48</v>
      </c>
      <c r="F16" s="16"/>
      <c r="G16" s="16">
        <f>SUM(G6:G15)</f>
        <v>42500000</v>
      </c>
      <c r="H16" s="16">
        <f>SUM(H6:H15)</f>
        <v>15000000</v>
      </c>
      <c r="I16" s="16">
        <f>SUM(I6:I15)</f>
        <v>27500000</v>
      </c>
      <c r="J16" s="16">
        <f>SUM(J6:J15)</f>
        <v>0</v>
      </c>
      <c r="K16" s="16">
        <f>SUM(K6:K15)</f>
        <v>0</v>
      </c>
    </row>
    <row r="17" spans="1:11" ht="21" customHeight="1">
      <c r="A17" s="74" t="s">
        <v>21</v>
      </c>
      <c r="B17" s="1" t="s">
        <v>9</v>
      </c>
      <c r="C17" s="2" t="s">
        <v>10</v>
      </c>
      <c r="D17" s="12"/>
      <c r="E17" s="12"/>
      <c r="F17" s="16"/>
      <c r="G17" s="16"/>
      <c r="H17" s="16"/>
      <c r="I17" s="16"/>
      <c r="J17" s="16"/>
      <c r="K17" s="16"/>
    </row>
    <row r="18" spans="1:11" ht="21" customHeight="1">
      <c r="A18" s="75"/>
      <c r="B18" s="3">
        <v>1</v>
      </c>
      <c r="C18" s="4" t="s">
        <v>11</v>
      </c>
      <c r="D18" s="13">
        <v>3</v>
      </c>
      <c r="E18" s="13"/>
      <c r="F18" s="15">
        <v>3000000</v>
      </c>
      <c r="G18" s="15">
        <f>F18*D18</f>
        <v>9000000</v>
      </c>
      <c r="H18" s="15">
        <f>G18</f>
        <v>9000000</v>
      </c>
      <c r="I18" s="15"/>
      <c r="J18" s="15"/>
      <c r="K18" s="15"/>
    </row>
    <row r="19" spans="1:11" ht="21" customHeight="1">
      <c r="A19" s="75"/>
      <c r="B19" s="66">
        <v>2</v>
      </c>
      <c r="C19" s="77" t="s">
        <v>12</v>
      </c>
      <c r="D19" s="24"/>
      <c r="E19" s="13"/>
      <c r="F19" s="15">
        <v>2000000</v>
      </c>
      <c r="G19" s="15"/>
      <c r="H19" s="15"/>
      <c r="I19" s="15"/>
      <c r="J19" s="15"/>
      <c r="K19" s="15"/>
    </row>
    <row r="20" spans="1:11" ht="21" customHeight="1">
      <c r="A20" s="75"/>
      <c r="B20" s="67"/>
      <c r="C20" s="78"/>
      <c r="D20" s="23"/>
      <c r="E20" s="13">
        <v>1</v>
      </c>
      <c r="F20" s="15">
        <v>1000000</v>
      </c>
      <c r="G20" s="15">
        <f>F20*E20</f>
        <v>1000000</v>
      </c>
      <c r="H20" s="15"/>
      <c r="I20" s="15">
        <f>G20</f>
        <v>1000000</v>
      </c>
      <c r="J20" s="15"/>
      <c r="K20" s="15"/>
    </row>
    <row r="21" spans="1:11" ht="21" customHeight="1">
      <c r="A21" s="75"/>
      <c r="B21" s="66">
        <v>3</v>
      </c>
      <c r="C21" s="68" t="s">
        <v>13</v>
      </c>
      <c r="D21" s="24"/>
      <c r="E21" s="13"/>
      <c r="F21" s="15"/>
      <c r="G21" s="15"/>
      <c r="H21" s="15"/>
      <c r="I21" s="15"/>
      <c r="J21" s="15"/>
      <c r="K21" s="15"/>
    </row>
    <row r="22" spans="1:11" ht="21" customHeight="1">
      <c r="A22" s="75"/>
      <c r="B22" s="73"/>
      <c r="C22" s="72"/>
      <c r="D22" s="24"/>
      <c r="E22" s="13"/>
      <c r="F22" s="15">
        <v>1000000</v>
      </c>
      <c r="G22" s="15">
        <f>F22*E22</f>
        <v>0</v>
      </c>
      <c r="H22" s="15"/>
      <c r="I22" s="15"/>
      <c r="J22" s="15"/>
      <c r="K22" s="15"/>
    </row>
    <row r="23" spans="1:11" ht="21" customHeight="1">
      <c r="A23" s="75"/>
      <c r="B23" s="67"/>
      <c r="C23" s="69"/>
      <c r="D23" s="24"/>
      <c r="E23" s="13"/>
      <c r="F23" s="15">
        <v>500000</v>
      </c>
      <c r="G23" s="15"/>
      <c r="H23" s="15"/>
      <c r="I23" s="15"/>
      <c r="J23" s="15"/>
      <c r="K23" s="15"/>
    </row>
    <row r="24" spans="1:11" ht="21" customHeight="1">
      <c r="A24" s="75"/>
      <c r="B24" s="66">
        <v>4</v>
      </c>
      <c r="C24" s="68" t="s">
        <v>14</v>
      </c>
      <c r="D24" s="24"/>
      <c r="E24" s="13"/>
      <c r="F24" s="15">
        <v>1000000</v>
      </c>
      <c r="G24" s="15"/>
      <c r="H24" s="15"/>
      <c r="I24" s="15"/>
      <c r="J24" s="15"/>
      <c r="K24" s="15"/>
    </row>
    <row r="25" spans="1:11" ht="21" customHeight="1">
      <c r="A25" s="75"/>
      <c r="B25" s="67"/>
      <c r="C25" s="69"/>
      <c r="D25" s="24"/>
      <c r="E25" s="13">
        <v>23</v>
      </c>
      <c r="F25" s="15">
        <v>500000</v>
      </c>
      <c r="G25" s="15">
        <v>107000000</v>
      </c>
      <c r="H25" s="15"/>
      <c r="I25" s="15"/>
      <c r="J25" s="15"/>
      <c r="K25" s="25">
        <f>G25</f>
        <v>107000000</v>
      </c>
    </row>
    <row r="26" spans="1:11" ht="21" customHeight="1">
      <c r="A26" s="75"/>
      <c r="B26" s="3">
        <v>5</v>
      </c>
      <c r="C26" s="4" t="s">
        <v>15</v>
      </c>
      <c r="D26" s="13"/>
      <c r="E26" s="13"/>
      <c r="F26" s="15"/>
      <c r="G26" s="15">
        <v>28500000</v>
      </c>
      <c r="H26" s="15"/>
      <c r="I26" s="15"/>
      <c r="J26" s="15">
        <f>G26</f>
        <v>28500000</v>
      </c>
      <c r="K26" s="15"/>
    </row>
    <row r="27" spans="1:11" ht="30" customHeight="1">
      <c r="A27" s="75"/>
      <c r="B27" s="3">
        <v>6</v>
      </c>
      <c r="C27" s="4" t="s">
        <v>16</v>
      </c>
      <c r="D27" s="13"/>
      <c r="E27" s="13"/>
      <c r="F27" s="15"/>
      <c r="G27" s="15"/>
      <c r="H27" s="15"/>
      <c r="I27" s="15"/>
      <c r="J27" s="15"/>
      <c r="K27" s="15"/>
    </row>
    <row r="28" spans="1:11" ht="25.5" customHeight="1">
      <c r="A28" s="76"/>
      <c r="B28" s="1"/>
      <c r="C28" s="1" t="s">
        <v>17</v>
      </c>
      <c r="D28" s="12">
        <f>SUM(D18:D27)</f>
        <v>3</v>
      </c>
      <c r="E28" s="12">
        <f>SUM(E18:E27)</f>
        <v>24</v>
      </c>
      <c r="F28" s="16"/>
      <c r="G28" s="16">
        <f t="shared" ref="G28" si="0">SUM(G18:G27)</f>
        <v>145500000</v>
      </c>
      <c r="H28" s="16">
        <f t="shared" ref="H28" si="1">SUM(H18:H27)</f>
        <v>9000000</v>
      </c>
      <c r="I28" s="16">
        <f t="shared" ref="I28" si="2">SUM(I18:I27)</f>
        <v>1000000</v>
      </c>
      <c r="J28" s="16">
        <f t="shared" ref="J28" si="3">SUM(J18:J27)</f>
        <v>28500000</v>
      </c>
      <c r="K28" s="16">
        <f t="shared" ref="K28" si="4">SUM(K18:K27)</f>
        <v>107000000</v>
      </c>
    </row>
    <row r="29" spans="1:11" ht="21" customHeight="1">
      <c r="A29" s="74" t="s">
        <v>22</v>
      </c>
      <c r="B29" s="1" t="s">
        <v>9</v>
      </c>
      <c r="C29" s="2" t="s">
        <v>10</v>
      </c>
      <c r="D29" s="12"/>
      <c r="E29" s="12"/>
      <c r="F29" s="16"/>
      <c r="G29" s="16"/>
      <c r="H29" s="16"/>
      <c r="I29" s="16"/>
      <c r="J29" s="16"/>
      <c r="K29" s="16"/>
    </row>
    <row r="30" spans="1:11" ht="21" customHeight="1">
      <c r="A30" s="75"/>
      <c r="B30" s="3">
        <v>1</v>
      </c>
      <c r="C30" s="4" t="s">
        <v>11</v>
      </c>
      <c r="D30" s="13"/>
      <c r="E30" s="13"/>
      <c r="F30" s="15">
        <v>3000000</v>
      </c>
      <c r="G30" s="15">
        <v>3759000</v>
      </c>
      <c r="H30" s="15"/>
      <c r="I30" s="15"/>
      <c r="J30" s="15">
        <f>G30</f>
        <v>3759000</v>
      </c>
      <c r="K30" s="15"/>
    </row>
    <row r="31" spans="1:11" ht="21" customHeight="1">
      <c r="A31" s="75"/>
      <c r="B31" s="66">
        <v>2</v>
      </c>
      <c r="C31" s="68" t="s">
        <v>12</v>
      </c>
      <c r="D31" s="24"/>
      <c r="E31" s="13"/>
      <c r="F31" s="15">
        <v>2000000</v>
      </c>
      <c r="G31" s="15"/>
      <c r="H31" s="15"/>
      <c r="I31" s="15"/>
      <c r="J31" s="15"/>
      <c r="K31" s="15"/>
    </row>
    <row r="32" spans="1:11" ht="21" customHeight="1">
      <c r="A32" s="75"/>
      <c r="B32" s="67"/>
      <c r="C32" s="69"/>
      <c r="D32" s="24"/>
      <c r="E32" s="13">
        <v>3</v>
      </c>
      <c r="F32" s="15">
        <v>1000000</v>
      </c>
      <c r="G32" s="15">
        <f>F32*E32</f>
        <v>3000000</v>
      </c>
      <c r="H32" s="15"/>
      <c r="I32" s="15">
        <f>G32</f>
        <v>3000000</v>
      </c>
      <c r="J32" s="15"/>
      <c r="K32" s="15"/>
    </row>
    <row r="33" spans="1:11" ht="21" customHeight="1">
      <c r="A33" s="75"/>
      <c r="B33" s="66">
        <v>3</v>
      </c>
      <c r="C33" s="68" t="s">
        <v>13</v>
      </c>
      <c r="D33" s="24"/>
      <c r="E33" s="13"/>
      <c r="F33" s="15"/>
      <c r="G33" s="15"/>
      <c r="H33" s="15"/>
      <c r="I33" s="15"/>
      <c r="J33" s="15"/>
      <c r="K33" s="15"/>
    </row>
    <row r="34" spans="1:11" ht="21" customHeight="1">
      <c r="A34" s="75"/>
      <c r="B34" s="73"/>
      <c r="C34" s="72"/>
      <c r="D34" s="24"/>
      <c r="E34" s="13">
        <v>19</v>
      </c>
      <c r="F34" s="15">
        <v>1000000</v>
      </c>
      <c r="G34" s="15">
        <f>E34*F34</f>
        <v>19000000</v>
      </c>
      <c r="H34" s="15"/>
      <c r="I34" s="15">
        <f>G34</f>
        <v>19000000</v>
      </c>
      <c r="J34" s="15"/>
      <c r="K34" s="15"/>
    </row>
    <row r="35" spans="1:11" ht="21" customHeight="1">
      <c r="A35" s="75"/>
      <c r="B35" s="67"/>
      <c r="C35" s="69"/>
      <c r="D35" s="24"/>
      <c r="E35" s="13">
        <v>12</v>
      </c>
      <c r="F35" s="15">
        <v>500000</v>
      </c>
      <c r="G35" s="15">
        <f>E35*F35</f>
        <v>6000000</v>
      </c>
      <c r="H35" s="15"/>
      <c r="I35" s="15">
        <f>G35</f>
        <v>6000000</v>
      </c>
      <c r="J35" s="15"/>
      <c r="K35" s="15"/>
    </row>
    <row r="36" spans="1:11" ht="21" customHeight="1">
      <c r="A36" s="75"/>
      <c r="B36" s="66">
        <v>4</v>
      </c>
      <c r="C36" s="68" t="s">
        <v>14</v>
      </c>
      <c r="D36" s="24"/>
      <c r="E36" s="13"/>
      <c r="F36" s="15">
        <v>1000000</v>
      </c>
      <c r="G36" s="15"/>
      <c r="H36" s="15"/>
      <c r="I36" s="15"/>
      <c r="J36" s="15"/>
      <c r="K36" s="15"/>
    </row>
    <row r="37" spans="1:11" ht="21" customHeight="1">
      <c r="A37" s="75"/>
      <c r="B37" s="67"/>
      <c r="C37" s="69"/>
      <c r="D37" s="24"/>
      <c r="E37" s="13"/>
      <c r="F37" s="15">
        <v>500000</v>
      </c>
      <c r="G37" s="15"/>
      <c r="H37" s="15"/>
      <c r="I37" s="15"/>
      <c r="J37" s="15"/>
      <c r="K37" s="15"/>
    </row>
    <row r="38" spans="1:11" ht="21" customHeight="1">
      <c r="A38" s="75"/>
      <c r="B38" s="3">
        <v>5</v>
      </c>
      <c r="C38" s="4" t="s">
        <v>15</v>
      </c>
      <c r="D38" s="13"/>
      <c r="E38" s="13"/>
      <c r="F38" s="15"/>
      <c r="G38" s="15"/>
      <c r="H38" s="15"/>
      <c r="I38" s="15"/>
      <c r="J38" s="15"/>
      <c r="K38" s="15"/>
    </row>
    <row r="39" spans="1:11" ht="30" customHeight="1">
      <c r="A39" s="75"/>
      <c r="B39" s="3">
        <v>6</v>
      </c>
      <c r="C39" s="4" t="s">
        <v>16</v>
      </c>
      <c r="D39" s="13"/>
      <c r="E39" s="13"/>
      <c r="F39" s="15"/>
      <c r="G39" s="15"/>
      <c r="H39" s="15"/>
      <c r="I39" s="15"/>
      <c r="J39" s="15"/>
      <c r="K39" s="15"/>
    </row>
    <row r="40" spans="1:11" ht="25.5" customHeight="1">
      <c r="A40" s="76"/>
      <c r="B40" s="1"/>
      <c r="C40" s="1" t="s">
        <v>17</v>
      </c>
      <c r="D40" s="12">
        <f>SUM(D30:D39)</f>
        <v>0</v>
      </c>
      <c r="E40" s="12">
        <f>SUM(E30:E39)</f>
        <v>34</v>
      </c>
      <c r="F40" s="16"/>
      <c r="G40" s="16">
        <f t="shared" ref="G40" si="5">SUM(G30:G39)</f>
        <v>31759000</v>
      </c>
      <c r="H40" s="16">
        <f t="shared" ref="H40" si="6">SUM(H30:H39)</f>
        <v>0</v>
      </c>
      <c r="I40" s="16">
        <f t="shared" ref="I40" si="7">SUM(I30:I39)</f>
        <v>28000000</v>
      </c>
      <c r="J40" s="16">
        <f t="shared" ref="J40" si="8">SUM(J30:J39)</f>
        <v>3759000</v>
      </c>
      <c r="K40" s="16">
        <f t="shared" ref="K40" si="9">SUM(K30:K39)</f>
        <v>0</v>
      </c>
    </row>
    <row r="41" spans="1:11" ht="21" customHeight="1">
      <c r="A41" s="74" t="s">
        <v>23</v>
      </c>
      <c r="B41" s="1" t="s">
        <v>9</v>
      </c>
      <c r="C41" s="2" t="s">
        <v>10</v>
      </c>
      <c r="D41" s="12"/>
      <c r="E41" s="12"/>
      <c r="F41" s="16"/>
      <c r="G41" s="16"/>
      <c r="H41" s="16"/>
      <c r="I41" s="16"/>
      <c r="J41" s="16"/>
      <c r="K41" s="16"/>
    </row>
    <row r="42" spans="1:11" ht="21" customHeight="1">
      <c r="A42" s="75"/>
      <c r="B42" s="3">
        <v>1</v>
      </c>
      <c r="C42" s="4" t="s">
        <v>11</v>
      </c>
      <c r="D42" s="13"/>
      <c r="E42" s="13"/>
      <c r="F42" s="15">
        <v>3000000</v>
      </c>
      <c r="G42" s="15"/>
      <c r="H42" s="15"/>
      <c r="I42" s="15"/>
      <c r="J42" s="15"/>
      <c r="K42" s="15"/>
    </row>
    <row r="43" spans="1:11" ht="21" customHeight="1">
      <c r="A43" s="75"/>
      <c r="B43" s="66">
        <v>2</v>
      </c>
      <c r="C43" s="68" t="s">
        <v>12</v>
      </c>
      <c r="D43" s="13"/>
      <c r="E43" s="13">
        <v>1</v>
      </c>
      <c r="F43" s="15">
        <v>2000000</v>
      </c>
      <c r="G43" s="15">
        <f>F43*E43</f>
        <v>2000000</v>
      </c>
      <c r="H43" s="15"/>
      <c r="I43" s="15">
        <f>G43</f>
        <v>2000000</v>
      </c>
      <c r="J43" s="15"/>
      <c r="K43" s="15"/>
    </row>
    <row r="44" spans="1:11" ht="21" customHeight="1">
      <c r="A44" s="75"/>
      <c r="B44" s="67"/>
      <c r="C44" s="69"/>
      <c r="D44" s="13"/>
      <c r="E44" s="15">
        <v>3</v>
      </c>
      <c r="F44" s="15">
        <v>1000000</v>
      </c>
      <c r="G44" s="15">
        <f>F44*E44</f>
        <v>3000000</v>
      </c>
      <c r="H44" s="15"/>
      <c r="I44" s="15">
        <f>G44</f>
        <v>3000000</v>
      </c>
      <c r="J44" s="15"/>
      <c r="K44" s="15"/>
    </row>
    <row r="45" spans="1:11" ht="21" customHeight="1">
      <c r="A45" s="75"/>
      <c r="B45" s="66">
        <v>3</v>
      </c>
      <c r="C45" s="68" t="s">
        <v>13</v>
      </c>
      <c r="D45" s="13"/>
      <c r="E45" s="15">
        <v>1</v>
      </c>
      <c r="F45" s="15">
        <v>1500000</v>
      </c>
      <c r="G45" s="15">
        <f>F45*E45</f>
        <v>1500000</v>
      </c>
      <c r="H45" s="15"/>
      <c r="I45" s="15">
        <f>G45</f>
        <v>1500000</v>
      </c>
      <c r="J45" s="15"/>
      <c r="K45" s="15"/>
    </row>
    <row r="46" spans="1:11" ht="21" customHeight="1">
      <c r="A46" s="75"/>
      <c r="B46" s="73"/>
      <c r="C46" s="72"/>
      <c r="D46" s="13"/>
      <c r="E46" s="15">
        <v>12</v>
      </c>
      <c r="F46" s="15">
        <v>1000000</v>
      </c>
      <c r="G46" s="15">
        <f>F46*E46</f>
        <v>12000000</v>
      </c>
      <c r="H46" s="15"/>
      <c r="I46" s="15">
        <f>G46</f>
        <v>12000000</v>
      </c>
      <c r="J46" s="15"/>
      <c r="K46" s="15"/>
    </row>
    <row r="47" spans="1:11" ht="21" customHeight="1">
      <c r="A47" s="75"/>
      <c r="B47" s="67"/>
      <c r="C47" s="69"/>
      <c r="D47" s="13"/>
      <c r="E47" s="13"/>
      <c r="F47" s="15">
        <v>500000</v>
      </c>
      <c r="G47" s="15"/>
      <c r="H47" s="15"/>
      <c r="I47" s="15"/>
      <c r="J47" s="15"/>
      <c r="K47" s="15"/>
    </row>
    <row r="48" spans="1:11" ht="21" customHeight="1">
      <c r="A48" s="75"/>
      <c r="B48" s="66">
        <v>4</v>
      </c>
      <c r="C48" s="68" t="s">
        <v>14</v>
      </c>
      <c r="D48" s="13"/>
      <c r="E48" s="13"/>
      <c r="F48" s="15">
        <v>1000000</v>
      </c>
      <c r="G48" s="15"/>
      <c r="H48" s="15"/>
      <c r="I48" s="15"/>
      <c r="J48" s="15"/>
      <c r="K48" s="15"/>
    </row>
    <row r="49" spans="1:11" ht="21" customHeight="1">
      <c r="A49" s="75"/>
      <c r="B49" s="67"/>
      <c r="C49" s="69"/>
      <c r="D49" s="13"/>
      <c r="E49" s="13">
        <v>13</v>
      </c>
      <c r="F49" s="15">
        <v>500000</v>
      </c>
      <c r="G49" s="15">
        <f>F49*E49</f>
        <v>6500000</v>
      </c>
      <c r="H49" s="15"/>
      <c r="I49" s="15">
        <f>G49</f>
        <v>6500000</v>
      </c>
      <c r="J49" s="15"/>
      <c r="K49" s="15"/>
    </row>
    <row r="50" spans="1:11" ht="21" customHeight="1">
      <c r="A50" s="75"/>
      <c r="B50" s="3">
        <v>5</v>
      </c>
      <c r="C50" s="4" t="s">
        <v>15</v>
      </c>
      <c r="D50" s="13"/>
      <c r="E50" s="13"/>
      <c r="F50" s="15"/>
      <c r="G50" s="15"/>
      <c r="H50" s="15"/>
      <c r="I50" s="15"/>
      <c r="J50" s="15"/>
      <c r="K50" s="15"/>
    </row>
    <row r="51" spans="1:11" ht="30" customHeight="1">
      <c r="A51" s="75"/>
      <c r="B51" s="3">
        <v>6</v>
      </c>
      <c r="C51" s="4" t="s">
        <v>16</v>
      </c>
      <c r="D51" s="13"/>
      <c r="E51" s="13"/>
      <c r="F51" s="15"/>
      <c r="G51" s="15"/>
      <c r="H51" s="15"/>
      <c r="I51" s="15"/>
      <c r="J51" s="15"/>
      <c r="K51" s="15"/>
    </row>
    <row r="52" spans="1:11" ht="25.5" customHeight="1">
      <c r="A52" s="76"/>
      <c r="B52" s="1"/>
      <c r="C52" s="1" t="s">
        <v>17</v>
      </c>
      <c r="D52" s="12">
        <f>SUM(D42:D51)</f>
        <v>0</v>
      </c>
      <c r="E52" s="12">
        <f>SUM(E42:E51)</f>
        <v>30</v>
      </c>
      <c r="F52" s="16"/>
      <c r="G52" s="16">
        <f t="shared" ref="G52" si="10">SUM(G42:G51)</f>
        <v>25000000</v>
      </c>
      <c r="H52" s="16">
        <f t="shared" ref="H52" si="11">SUM(H42:H51)</f>
        <v>0</v>
      </c>
      <c r="I52" s="16">
        <f t="shared" ref="I52" si="12">SUM(I42:I51)</f>
        <v>25000000</v>
      </c>
      <c r="J52" s="16">
        <f t="shared" ref="J52" si="13">SUM(J42:J51)</f>
        <v>0</v>
      </c>
      <c r="K52" s="16">
        <f t="shared" ref="K52" si="14">SUM(K42:K51)</f>
        <v>0</v>
      </c>
    </row>
    <row r="53" spans="1:11" ht="21" customHeight="1">
      <c r="A53" s="74" t="s">
        <v>24</v>
      </c>
      <c r="B53" s="1" t="s">
        <v>9</v>
      </c>
      <c r="C53" s="2" t="s">
        <v>10</v>
      </c>
      <c r="D53" s="12"/>
      <c r="E53" s="12"/>
      <c r="F53" s="16"/>
      <c r="G53" s="16"/>
      <c r="H53" s="16"/>
      <c r="I53" s="16"/>
      <c r="J53" s="16"/>
      <c r="K53" s="16"/>
    </row>
    <row r="54" spans="1:11" ht="21" customHeight="1">
      <c r="A54" s="75"/>
      <c r="B54" s="3">
        <v>1</v>
      </c>
      <c r="C54" s="4" t="s">
        <v>11</v>
      </c>
      <c r="D54" s="13"/>
      <c r="E54" s="13"/>
      <c r="F54" s="15">
        <v>3000000</v>
      </c>
      <c r="G54" s="15"/>
      <c r="H54" s="15"/>
      <c r="I54" s="15"/>
      <c r="J54" s="15"/>
      <c r="K54" s="15"/>
    </row>
    <row r="55" spans="1:11" ht="21" customHeight="1">
      <c r="A55" s="75"/>
      <c r="B55" s="66">
        <v>2</v>
      </c>
      <c r="C55" s="68" t="s">
        <v>12</v>
      </c>
      <c r="D55" s="24"/>
      <c r="E55" s="13"/>
      <c r="F55" s="15">
        <v>2000000</v>
      </c>
      <c r="G55" s="15"/>
      <c r="H55" s="15"/>
      <c r="I55" s="15"/>
      <c r="J55" s="15"/>
      <c r="K55" s="15"/>
    </row>
    <row r="56" spans="1:11" ht="21" customHeight="1">
      <c r="A56" s="75"/>
      <c r="B56" s="67"/>
      <c r="C56" s="69"/>
      <c r="D56" s="24"/>
      <c r="E56" s="13">
        <v>5</v>
      </c>
      <c r="F56" s="15">
        <v>1000000</v>
      </c>
      <c r="G56" s="15">
        <f>F56*E56</f>
        <v>5000000</v>
      </c>
      <c r="H56" s="15"/>
      <c r="I56" s="15">
        <f>G56</f>
        <v>5000000</v>
      </c>
      <c r="J56" s="15"/>
      <c r="K56" s="15"/>
    </row>
    <row r="57" spans="1:11" ht="21" customHeight="1">
      <c r="A57" s="75"/>
      <c r="B57" s="66">
        <v>3</v>
      </c>
      <c r="C57" s="68" t="s">
        <v>13</v>
      </c>
      <c r="D57" s="24"/>
      <c r="E57" s="13"/>
      <c r="F57" s="15"/>
      <c r="G57" s="15"/>
      <c r="H57" s="15"/>
      <c r="I57" s="15"/>
      <c r="J57" s="15"/>
      <c r="K57" s="15"/>
    </row>
    <row r="58" spans="1:11" ht="21" customHeight="1">
      <c r="A58" s="75"/>
      <c r="B58" s="73"/>
      <c r="C58" s="72"/>
      <c r="D58" s="24"/>
      <c r="E58" s="13"/>
      <c r="F58" s="15">
        <v>1000000</v>
      </c>
      <c r="G58" s="15"/>
      <c r="H58" s="15"/>
      <c r="I58" s="15"/>
      <c r="J58" s="15"/>
      <c r="K58" s="15"/>
    </row>
    <row r="59" spans="1:11" ht="21" customHeight="1">
      <c r="A59" s="75"/>
      <c r="B59" s="67"/>
      <c r="C59" s="69"/>
      <c r="D59" s="24"/>
      <c r="E59" s="13">
        <v>5</v>
      </c>
      <c r="F59" s="15">
        <v>500000</v>
      </c>
      <c r="G59" s="15">
        <f t="shared" ref="G59" si="15">F59*E59</f>
        <v>2500000</v>
      </c>
      <c r="H59" s="15"/>
      <c r="I59" s="15">
        <f t="shared" ref="I59" si="16">G59</f>
        <v>2500000</v>
      </c>
      <c r="J59" s="15"/>
      <c r="K59" s="15"/>
    </row>
    <row r="60" spans="1:11" ht="21" customHeight="1">
      <c r="A60" s="75"/>
      <c r="B60" s="66">
        <v>4</v>
      </c>
      <c r="C60" s="68" t="s">
        <v>14</v>
      </c>
      <c r="D60" s="13"/>
      <c r="E60" s="13">
        <v>5</v>
      </c>
      <c r="F60" s="15">
        <v>1000000</v>
      </c>
      <c r="G60" s="15">
        <f>F60*E60</f>
        <v>5000000</v>
      </c>
      <c r="H60" s="15"/>
      <c r="I60" s="15"/>
      <c r="J60" s="15"/>
      <c r="K60" s="15"/>
    </row>
    <row r="61" spans="1:11" ht="21" customHeight="1">
      <c r="A61" s="75"/>
      <c r="B61" s="67"/>
      <c r="C61" s="69"/>
      <c r="D61" s="13"/>
      <c r="E61" s="13">
        <v>5</v>
      </c>
      <c r="F61" s="15">
        <v>500000</v>
      </c>
      <c r="G61" s="15">
        <f>F61*E61</f>
        <v>2500000</v>
      </c>
      <c r="H61" s="15"/>
      <c r="I61" s="15"/>
      <c r="J61" s="15"/>
      <c r="K61" s="15"/>
    </row>
    <row r="62" spans="1:11" ht="21" customHeight="1">
      <c r="A62" s="75"/>
      <c r="B62" s="3">
        <v>5</v>
      </c>
      <c r="C62" s="4" t="s">
        <v>15</v>
      </c>
      <c r="D62" s="13"/>
      <c r="E62" s="13"/>
      <c r="F62" s="15">
        <v>1000000</v>
      </c>
      <c r="G62" s="15">
        <f>F62</f>
        <v>1000000</v>
      </c>
      <c r="H62" s="25">
        <f>G62</f>
        <v>1000000</v>
      </c>
      <c r="I62" s="15"/>
      <c r="J62" s="15"/>
      <c r="K62" s="15"/>
    </row>
    <row r="63" spans="1:11" ht="30" customHeight="1">
      <c r="A63" s="75"/>
      <c r="B63" s="3">
        <v>6</v>
      </c>
      <c r="C63" s="4" t="s">
        <v>16</v>
      </c>
      <c r="D63" s="13"/>
      <c r="E63" s="13"/>
      <c r="F63" s="15"/>
      <c r="G63" s="15"/>
      <c r="H63" s="15"/>
      <c r="I63" s="15"/>
      <c r="J63" s="15"/>
      <c r="K63" s="15"/>
    </row>
    <row r="64" spans="1:11" ht="25.5" customHeight="1">
      <c r="A64" s="76"/>
      <c r="B64" s="1"/>
      <c r="C64" s="1" t="s">
        <v>17</v>
      </c>
      <c r="D64" s="12">
        <f>SUM(D54:D63)</f>
        <v>0</v>
      </c>
      <c r="E64" s="12">
        <f>SUM(E54:E63)</f>
        <v>20</v>
      </c>
      <c r="F64" s="16"/>
      <c r="G64" s="16">
        <f t="shared" ref="G64" si="17">SUM(G54:G63)</f>
        <v>16000000</v>
      </c>
      <c r="H64" s="16">
        <f t="shared" ref="H64" si="18">SUM(H54:H63)</f>
        <v>1000000</v>
      </c>
      <c r="I64" s="16">
        <f t="shared" ref="I64" si="19">SUM(I54:I63)</f>
        <v>7500000</v>
      </c>
      <c r="J64" s="16">
        <f t="shared" ref="J64" si="20">SUM(J54:J63)</f>
        <v>0</v>
      </c>
      <c r="K64" s="16">
        <f t="shared" ref="K64" si="21">SUM(K54:K63)</f>
        <v>0</v>
      </c>
    </row>
    <row r="65" spans="1:11" ht="21" customHeight="1">
      <c r="A65" s="74" t="s">
        <v>25</v>
      </c>
      <c r="B65" s="1" t="s">
        <v>9</v>
      </c>
      <c r="C65" s="2" t="s">
        <v>10</v>
      </c>
      <c r="D65" s="12"/>
      <c r="E65" s="12"/>
      <c r="F65" s="16"/>
      <c r="G65" s="16"/>
      <c r="H65" s="16"/>
      <c r="I65" s="16"/>
      <c r="J65" s="16"/>
      <c r="K65" s="16"/>
    </row>
    <row r="66" spans="1:11" ht="21" customHeight="1">
      <c r="A66" s="75"/>
      <c r="B66" s="3">
        <v>1</v>
      </c>
      <c r="C66" s="4" t="s">
        <v>11</v>
      </c>
      <c r="D66" s="13"/>
      <c r="E66" s="13"/>
      <c r="F66" s="15">
        <v>3000000</v>
      </c>
      <c r="G66" s="15"/>
      <c r="H66" s="15"/>
      <c r="I66" s="15"/>
      <c r="J66" s="15"/>
      <c r="K66" s="15"/>
    </row>
    <row r="67" spans="1:11" ht="21" customHeight="1">
      <c r="A67" s="75"/>
      <c r="B67" s="66">
        <v>2</v>
      </c>
      <c r="C67" s="68" t="s">
        <v>12</v>
      </c>
      <c r="D67" s="24"/>
      <c r="E67" s="13"/>
      <c r="F67" s="15">
        <v>2000000</v>
      </c>
      <c r="G67" s="15"/>
      <c r="H67" s="15"/>
      <c r="I67" s="15"/>
      <c r="J67" s="15"/>
      <c r="K67" s="15"/>
    </row>
    <row r="68" spans="1:11" ht="21" customHeight="1">
      <c r="A68" s="75"/>
      <c r="B68" s="67"/>
      <c r="C68" s="69"/>
      <c r="D68" s="24"/>
      <c r="E68" s="13"/>
      <c r="F68" s="15">
        <v>1000000</v>
      </c>
      <c r="G68" s="15"/>
      <c r="H68" s="15"/>
      <c r="I68" s="15"/>
      <c r="J68" s="15"/>
      <c r="K68" s="15"/>
    </row>
    <row r="69" spans="1:11" ht="21" customHeight="1">
      <c r="A69" s="75"/>
      <c r="B69" s="66">
        <v>3</v>
      </c>
      <c r="C69" s="68" t="s">
        <v>13</v>
      </c>
      <c r="D69" s="24"/>
      <c r="E69" s="13"/>
      <c r="F69" s="15"/>
      <c r="G69" s="15"/>
      <c r="H69" s="15"/>
      <c r="I69" s="15"/>
      <c r="J69" s="15"/>
      <c r="K69" s="15"/>
    </row>
    <row r="70" spans="1:11" ht="21" customHeight="1">
      <c r="A70" s="75"/>
      <c r="B70" s="73"/>
      <c r="C70" s="72"/>
      <c r="D70" s="24"/>
      <c r="E70" s="13"/>
      <c r="F70" s="15">
        <v>1000000</v>
      </c>
      <c r="G70" s="15"/>
      <c r="H70" s="15"/>
      <c r="I70" s="15"/>
      <c r="J70" s="15"/>
      <c r="K70" s="15"/>
    </row>
    <row r="71" spans="1:11" ht="21" customHeight="1">
      <c r="A71" s="75"/>
      <c r="B71" s="67"/>
      <c r="C71" s="69"/>
      <c r="D71" s="24"/>
      <c r="E71" s="13"/>
      <c r="F71" s="15">
        <v>500000</v>
      </c>
      <c r="G71" s="15"/>
      <c r="H71" s="15"/>
      <c r="I71" s="15"/>
      <c r="J71" s="15"/>
      <c r="K71" s="15"/>
    </row>
    <row r="72" spans="1:11" ht="21" customHeight="1">
      <c r="A72" s="75"/>
      <c r="B72" s="66">
        <v>4</v>
      </c>
      <c r="C72" s="68" t="s">
        <v>14</v>
      </c>
      <c r="D72" s="24"/>
      <c r="E72" s="13"/>
      <c r="F72" s="15">
        <v>1000000</v>
      </c>
      <c r="G72" s="15"/>
      <c r="H72" s="15"/>
      <c r="I72" s="15"/>
      <c r="J72" s="15"/>
      <c r="K72" s="15"/>
    </row>
    <row r="73" spans="1:11" ht="21" customHeight="1">
      <c r="A73" s="75"/>
      <c r="B73" s="67"/>
      <c r="C73" s="69"/>
      <c r="D73" s="24"/>
      <c r="E73" s="13"/>
      <c r="F73" s="15">
        <v>500000</v>
      </c>
      <c r="G73" s="15"/>
      <c r="H73" s="15"/>
      <c r="I73" s="15"/>
      <c r="J73" s="15"/>
      <c r="K73" s="15"/>
    </row>
    <row r="74" spans="1:11" ht="21" customHeight="1">
      <c r="A74" s="75"/>
      <c r="B74" s="3">
        <v>5</v>
      </c>
      <c r="C74" s="4" t="s">
        <v>15</v>
      </c>
      <c r="D74" s="13"/>
      <c r="E74" s="13"/>
      <c r="F74" s="15"/>
      <c r="G74" s="15"/>
      <c r="H74" s="15"/>
      <c r="I74" s="15"/>
      <c r="J74" s="15"/>
      <c r="K74" s="15"/>
    </row>
    <row r="75" spans="1:11" ht="30" customHeight="1">
      <c r="A75" s="75"/>
      <c r="B75" s="3">
        <v>6</v>
      </c>
      <c r="C75" s="4" t="s">
        <v>16</v>
      </c>
      <c r="D75" s="13"/>
      <c r="E75" s="13"/>
      <c r="F75" s="15"/>
      <c r="G75" s="15"/>
      <c r="H75" s="15"/>
      <c r="I75" s="15"/>
      <c r="J75" s="15"/>
      <c r="K75" s="15"/>
    </row>
    <row r="76" spans="1:11" ht="25.5" customHeight="1">
      <c r="A76" s="76"/>
      <c r="B76" s="1"/>
      <c r="C76" s="1" t="s">
        <v>17</v>
      </c>
      <c r="D76" s="12">
        <f>SUM(D66:D75)</f>
        <v>0</v>
      </c>
      <c r="E76" s="12">
        <f>SUM(E66:E75)</f>
        <v>0</v>
      </c>
      <c r="F76" s="16"/>
      <c r="G76" s="16">
        <f t="shared" ref="G76" si="22">SUM(G66:G75)</f>
        <v>0</v>
      </c>
      <c r="H76" s="16">
        <f t="shared" ref="H76" si="23">SUM(H66:H75)</f>
        <v>0</v>
      </c>
      <c r="I76" s="16">
        <f t="shared" ref="I76" si="24">SUM(I66:I75)</f>
        <v>0</v>
      </c>
      <c r="J76" s="16">
        <f t="shared" ref="J76" si="25">SUM(J66:J75)</f>
        <v>0</v>
      </c>
      <c r="K76" s="16">
        <f t="shared" ref="K76" si="26">SUM(K66:K75)</f>
        <v>0</v>
      </c>
    </row>
    <row r="77" spans="1:11" ht="21" customHeight="1">
      <c r="A77" s="74" t="s">
        <v>26</v>
      </c>
      <c r="B77" s="1" t="s">
        <v>9</v>
      </c>
      <c r="C77" s="2" t="s">
        <v>10</v>
      </c>
      <c r="D77" s="12"/>
      <c r="E77" s="12"/>
      <c r="F77" s="16"/>
      <c r="G77" s="16"/>
      <c r="H77" s="16"/>
      <c r="I77" s="16"/>
      <c r="J77" s="16"/>
      <c r="K77" s="16"/>
    </row>
    <row r="78" spans="1:11" ht="21" customHeight="1">
      <c r="A78" s="75"/>
      <c r="B78" s="3">
        <v>1</v>
      </c>
      <c r="C78" s="4" t="s">
        <v>11</v>
      </c>
      <c r="D78" s="13">
        <v>1</v>
      </c>
      <c r="E78" s="13"/>
      <c r="F78" s="15">
        <v>3000000</v>
      </c>
      <c r="G78" s="15">
        <v>500000</v>
      </c>
      <c r="H78" s="15">
        <f>G78</f>
        <v>500000</v>
      </c>
      <c r="I78" s="15"/>
      <c r="J78" s="15"/>
      <c r="K78" s="15"/>
    </row>
    <row r="79" spans="1:11" ht="21" customHeight="1">
      <c r="A79" s="75"/>
      <c r="B79" s="66">
        <v>2</v>
      </c>
      <c r="C79" s="68" t="s">
        <v>12</v>
      </c>
      <c r="D79" s="24"/>
      <c r="E79" s="13"/>
      <c r="F79" s="15">
        <v>2000000</v>
      </c>
      <c r="G79" s="15"/>
      <c r="H79" s="15"/>
      <c r="I79" s="15"/>
      <c r="J79" s="15"/>
      <c r="K79" s="15"/>
    </row>
    <row r="80" spans="1:11" ht="21" customHeight="1">
      <c r="A80" s="75"/>
      <c r="B80" s="67"/>
      <c r="C80" s="69"/>
      <c r="D80" s="24"/>
      <c r="E80" s="13"/>
      <c r="F80" s="15">
        <v>1000000</v>
      </c>
      <c r="G80" s="15"/>
      <c r="H80" s="15"/>
      <c r="I80" s="15"/>
      <c r="J80" s="15"/>
      <c r="K80" s="15"/>
    </row>
    <row r="81" spans="1:11" ht="21" customHeight="1">
      <c r="A81" s="75"/>
      <c r="B81" s="66">
        <v>3</v>
      </c>
      <c r="C81" s="68" t="s">
        <v>13</v>
      </c>
      <c r="D81" s="24"/>
      <c r="E81" s="13"/>
      <c r="F81" s="15"/>
      <c r="G81" s="15"/>
      <c r="H81" s="15"/>
      <c r="I81" s="15"/>
      <c r="J81" s="15"/>
      <c r="K81" s="15"/>
    </row>
    <row r="82" spans="1:11" ht="21" customHeight="1">
      <c r="A82" s="75"/>
      <c r="B82" s="73"/>
      <c r="C82" s="72"/>
      <c r="D82" s="24"/>
      <c r="E82" s="13">
        <v>4</v>
      </c>
      <c r="F82" s="15">
        <v>1000000</v>
      </c>
      <c r="G82" s="15">
        <f>F82*E82</f>
        <v>4000000</v>
      </c>
      <c r="H82" s="15"/>
      <c r="I82" s="15">
        <f>G82</f>
        <v>4000000</v>
      </c>
      <c r="J82" s="15"/>
      <c r="K82" s="15"/>
    </row>
    <row r="83" spans="1:11" ht="21" customHeight="1">
      <c r="A83" s="75"/>
      <c r="B83" s="67"/>
      <c r="C83" s="69"/>
      <c r="D83" s="24"/>
      <c r="E83" s="13"/>
      <c r="F83" s="15">
        <v>500000</v>
      </c>
      <c r="G83" s="15"/>
      <c r="H83" s="15"/>
      <c r="I83" s="15"/>
      <c r="J83" s="15"/>
      <c r="K83" s="15"/>
    </row>
    <row r="84" spans="1:11" ht="21" customHeight="1">
      <c r="A84" s="75"/>
      <c r="B84" s="66">
        <v>4</v>
      </c>
      <c r="C84" s="68" t="s">
        <v>14</v>
      </c>
      <c r="D84" s="24"/>
      <c r="E84" s="13"/>
      <c r="F84" s="15">
        <v>1000000</v>
      </c>
      <c r="G84" s="15"/>
      <c r="H84" s="15"/>
      <c r="I84" s="15"/>
      <c r="J84" s="15"/>
      <c r="K84" s="15"/>
    </row>
    <row r="85" spans="1:11" ht="21" customHeight="1">
      <c r="A85" s="75"/>
      <c r="B85" s="67"/>
      <c r="C85" s="69"/>
      <c r="D85" s="24"/>
      <c r="E85" s="13">
        <v>12</v>
      </c>
      <c r="F85" s="15">
        <v>500000</v>
      </c>
      <c r="G85" s="15">
        <f>F85*E85</f>
        <v>6000000</v>
      </c>
      <c r="H85" s="15">
        <v>1500000</v>
      </c>
      <c r="I85" s="15">
        <v>4500000</v>
      </c>
      <c r="J85" s="15"/>
      <c r="K85" s="15"/>
    </row>
    <row r="86" spans="1:11" ht="21" customHeight="1">
      <c r="A86" s="75"/>
      <c r="B86" s="3">
        <v>5</v>
      </c>
      <c r="C86" s="4" t="s">
        <v>15</v>
      </c>
      <c r="D86" s="13"/>
      <c r="E86" s="13">
        <v>2</v>
      </c>
      <c r="F86" s="15">
        <v>2500000</v>
      </c>
      <c r="G86" s="15">
        <f>F86*E86</f>
        <v>5000000</v>
      </c>
      <c r="H86" s="25">
        <f>G86</f>
        <v>5000000</v>
      </c>
      <c r="I86" s="15"/>
      <c r="J86" s="15"/>
      <c r="K86" s="15"/>
    </row>
    <row r="87" spans="1:11" ht="30" customHeight="1">
      <c r="A87" s="75"/>
      <c r="B87" s="3">
        <v>6</v>
      </c>
      <c r="C87" s="4" t="s">
        <v>16</v>
      </c>
      <c r="D87" s="13"/>
      <c r="E87" s="13"/>
      <c r="F87" s="15"/>
      <c r="G87" s="15"/>
      <c r="H87" s="15"/>
      <c r="I87" s="15"/>
      <c r="J87" s="15"/>
      <c r="K87" s="15"/>
    </row>
    <row r="88" spans="1:11" ht="25.5" customHeight="1">
      <c r="A88" s="76"/>
      <c r="B88" s="1"/>
      <c r="C88" s="1" t="s">
        <v>17</v>
      </c>
      <c r="D88" s="12">
        <f>SUM(D78:D87)</f>
        <v>1</v>
      </c>
      <c r="E88" s="12">
        <f>SUM(E78:E87)</f>
        <v>18</v>
      </c>
      <c r="F88" s="16"/>
      <c r="G88" s="16">
        <f t="shared" ref="G88" si="27">SUM(G78:G87)</f>
        <v>15500000</v>
      </c>
      <c r="H88" s="16">
        <f t="shared" ref="H88" si="28">SUM(H78:H87)</f>
        <v>7000000</v>
      </c>
      <c r="I88" s="16">
        <f t="shared" ref="I88" si="29">SUM(I78:I87)</f>
        <v>8500000</v>
      </c>
      <c r="J88" s="16">
        <f t="shared" ref="J88" si="30">SUM(J78:J87)</f>
        <v>0</v>
      </c>
      <c r="K88" s="16">
        <f t="shared" ref="K88" si="31">SUM(K78:K87)</f>
        <v>0</v>
      </c>
    </row>
    <row r="89" spans="1:11" ht="21" customHeight="1">
      <c r="A89" s="74" t="s">
        <v>27</v>
      </c>
      <c r="B89" s="1" t="s">
        <v>9</v>
      </c>
      <c r="C89" s="2" t="s">
        <v>10</v>
      </c>
      <c r="D89" s="12"/>
      <c r="E89" s="12"/>
      <c r="F89" s="16"/>
      <c r="G89" s="16"/>
      <c r="H89" s="16"/>
      <c r="I89" s="16"/>
      <c r="J89" s="16"/>
      <c r="K89" s="16"/>
    </row>
    <row r="90" spans="1:11" ht="21" customHeight="1">
      <c r="A90" s="75"/>
      <c r="B90" s="3">
        <v>1</v>
      </c>
      <c r="C90" s="4" t="s">
        <v>11</v>
      </c>
      <c r="D90" s="13"/>
      <c r="E90" s="13"/>
      <c r="F90" s="15">
        <v>3000000</v>
      </c>
      <c r="G90" s="15"/>
      <c r="H90" s="15"/>
      <c r="I90" s="15"/>
      <c r="J90" s="15"/>
      <c r="K90" s="15"/>
    </row>
    <row r="91" spans="1:11" ht="21" customHeight="1">
      <c r="A91" s="75"/>
      <c r="B91" s="66">
        <v>2</v>
      </c>
      <c r="C91" s="68" t="s">
        <v>12</v>
      </c>
      <c r="D91" s="24"/>
      <c r="E91" s="13"/>
      <c r="F91" s="15">
        <v>2000000</v>
      </c>
      <c r="G91" s="15"/>
      <c r="H91" s="15"/>
      <c r="I91" s="15"/>
      <c r="J91" s="15"/>
      <c r="K91" s="15"/>
    </row>
    <row r="92" spans="1:11" ht="21" customHeight="1">
      <c r="A92" s="75"/>
      <c r="B92" s="67"/>
      <c r="C92" s="69"/>
      <c r="D92" s="24"/>
      <c r="E92" s="13">
        <v>1</v>
      </c>
      <c r="F92" s="15">
        <v>1000000</v>
      </c>
      <c r="G92" s="15">
        <f>F92*E92</f>
        <v>1000000</v>
      </c>
      <c r="H92" s="15"/>
      <c r="I92" s="15">
        <f>G92</f>
        <v>1000000</v>
      </c>
      <c r="J92" s="15"/>
      <c r="K92" s="15"/>
    </row>
    <row r="93" spans="1:11" ht="21" customHeight="1">
      <c r="A93" s="75"/>
      <c r="B93" s="66">
        <v>3</v>
      </c>
      <c r="C93" s="68" t="s">
        <v>13</v>
      </c>
      <c r="D93" s="24"/>
      <c r="E93" s="13"/>
      <c r="F93" s="15"/>
      <c r="G93" s="15"/>
      <c r="H93" s="15"/>
      <c r="I93" s="15"/>
      <c r="J93" s="15"/>
      <c r="K93" s="15"/>
    </row>
    <row r="94" spans="1:11" ht="21" customHeight="1">
      <c r="A94" s="75"/>
      <c r="B94" s="73"/>
      <c r="C94" s="72"/>
      <c r="D94" s="24"/>
      <c r="E94" s="13"/>
      <c r="F94" s="15">
        <v>1000000</v>
      </c>
      <c r="G94" s="15"/>
      <c r="H94" s="15"/>
      <c r="I94" s="15"/>
      <c r="J94" s="15"/>
      <c r="K94" s="15"/>
    </row>
    <row r="95" spans="1:11" ht="21" customHeight="1">
      <c r="A95" s="75"/>
      <c r="B95" s="67"/>
      <c r="C95" s="69"/>
      <c r="D95" s="24"/>
      <c r="E95" s="13"/>
      <c r="F95" s="15">
        <v>500000</v>
      </c>
      <c r="G95" s="15"/>
      <c r="H95" s="15"/>
      <c r="I95" s="15"/>
      <c r="J95" s="15"/>
      <c r="K95" s="15"/>
    </row>
    <row r="96" spans="1:11" ht="21" customHeight="1">
      <c r="A96" s="75"/>
      <c r="B96" s="66">
        <v>4</v>
      </c>
      <c r="C96" s="68" t="s">
        <v>14</v>
      </c>
      <c r="D96" s="24"/>
      <c r="E96" s="13"/>
      <c r="F96" s="15">
        <v>1000000</v>
      </c>
      <c r="G96" s="15"/>
      <c r="H96" s="15"/>
      <c r="I96" s="15"/>
      <c r="J96" s="15"/>
      <c r="K96" s="15"/>
    </row>
    <row r="97" spans="1:11" ht="21" customHeight="1">
      <c r="A97" s="75"/>
      <c r="B97" s="67"/>
      <c r="C97" s="69"/>
      <c r="D97" s="24"/>
      <c r="E97" s="13"/>
      <c r="F97" s="15">
        <v>500000</v>
      </c>
      <c r="G97" s="15"/>
      <c r="H97" s="15"/>
      <c r="I97" s="15"/>
      <c r="J97" s="15"/>
      <c r="K97" s="15"/>
    </row>
    <row r="98" spans="1:11" ht="21" customHeight="1">
      <c r="A98" s="75"/>
      <c r="B98" s="3">
        <v>5</v>
      </c>
      <c r="C98" s="4" t="s">
        <v>15</v>
      </c>
      <c r="D98" s="13"/>
      <c r="E98" s="13"/>
      <c r="F98" s="15"/>
      <c r="G98" s="15"/>
      <c r="H98" s="15"/>
      <c r="I98" s="15"/>
      <c r="J98" s="15"/>
      <c r="K98" s="15"/>
    </row>
    <row r="99" spans="1:11" ht="30" customHeight="1">
      <c r="A99" s="75"/>
      <c r="B99" s="3">
        <v>6</v>
      </c>
      <c r="C99" s="4" t="s">
        <v>16</v>
      </c>
      <c r="D99" s="13"/>
      <c r="E99" s="13"/>
      <c r="F99" s="15"/>
      <c r="G99" s="15"/>
      <c r="H99" s="15"/>
      <c r="I99" s="15"/>
      <c r="J99" s="15"/>
      <c r="K99" s="15"/>
    </row>
    <row r="100" spans="1:11" ht="25.5" customHeight="1">
      <c r="A100" s="76"/>
      <c r="B100" s="1"/>
      <c r="C100" s="1" t="s">
        <v>17</v>
      </c>
      <c r="D100" s="12">
        <f>SUM(D90:D99)</f>
        <v>0</v>
      </c>
      <c r="E100" s="12">
        <f>SUM(E90:E99)</f>
        <v>1</v>
      </c>
      <c r="F100" s="16"/>
      <c r="G100" s="16">
        <f t="shared" ref="G100" si="32">SUM(G90:G99)</f>
        <v>1000000</v>
      </c>
      <c r="H100" s="16">
        <f t="shared" ref="H100" si="33">SUM(H90:H99)</f>
        <v>0</v>
      </c>
      <c r="I100" s="16">
        <f t="shared" ref="I100" si="34">SUM(I90:I99)</f>
        <v>1000000</v>
      </c>
      <c r="J100" s="16">
        <f t="shared" ref="J100" si="35">SUM(J90:J99)</f>
        <v>0</v>
      </c>
      <c r="K100" s="16">
        <f t="shared" ref="K100" si="36">SUM(K90:K99)</f>
        <v>0</v>
      </c>
    </row>
    <row r="101" spans="1:11" ht="21" customHeight="1">
      <c r="A101" s="79" t="s">
        <v>28</v>
      </c>
      <c r="B101" s="1" t="s">
        <v>9</v>
      </c>
      <c r="C101" s="2" t="s">
        <v>10</v>
      </c>
      <c r="D101" s="12"/>
      <c r="E101" s="12"/>
      <c r="F101" s="16"/>
      <c r="G101" s="16"/>
      <c r="H101" s="16"/>
      <c r="I101" s="16"/>
      <c r="J101" s="16"/>
      <c r="K101" s="16"/>
    </row>
    <row r="102" spans="1:11" ht="21" customHeight="1">
      <c r="A102" s="80"/>
      <c r="B102" s="3">
        <v>1</v>
      </c>
      <c r="C102" s="4" t="s">
        <v>11</v>
      </c>
      <c r="D102" s="13"/>
      <c r="E102" s="13"/>
      <c r="F102" s="15">
        <v>3000000</v>
      </c>
      <c r="G102" s="15"/>
      <c r="H102" s="15"/>
      <c r="I102" s="15"/>
      <c r="J102" s="15"/>
      <c r="K102" s="15"/>
    </row>
    <row r="103" spans="1:11" ht="21" customHeight="1">
      <c r="A103" s="80"/>
      <c r="B103" s="66">
        <v>2</v>
      </c>
      <c r="C103" s="68" t="s">
        <v>12</v>
      </c>
      <c r="D103" s="24"/>
      <c r="E103" s="13"/>
      <c r="F103" s="15">
        <v>2000000</v>
      </c>
      <c r="G103" s="15"/>
      <c r="H103" s="15"/>
      <c r="I103" s="15"/>
      <c r="J103" s="15"/>
      <c r="K103" s="15"/>
    </row>
    <row r="104" spans="1:11" ht="21" customHeight="1">
      <c r="A104" s="80"/>
      <c r="B104" s="67"/>
      <c r="C104" s="69"/>
      <c r="D104" s="24"/>
      <c r="E104" s="13">
        <v>6</v>
      </c>
      <c r="F104" s="15">
        <v>1000000</v>
      </c>
      <c r="G104" s="15">
        <f>F104*E104</f>
        <v>6000000</v>
      </c>
      <c r="H104" s="15"/>
      <c r="I104" s="15">
        <f>G104</f>
        <v>6000000</v>
      </c>
      <c r="J104" s="15"/>
      <c r="K104" s="15"/>
    </row>
    <row r="105" spans="1:11" ht="21" customHeight="1">
      <c r="A105" s="80"/>
      <c r="B105" s="66">
        <v>3</v>
      </c>
      <c r="C105" s="68" t="s">
        <v>13</v>
      </c>
      <c r="D105" s="24"/>
      <c r="E105" s="13">
        <v>1</v>
      </c>
      <c r="F105" s="15">
        <v>1500000</v>
      </c>
      <c r="G105" s="15">
        <f>F105*E105</f>
        <v>1500000</v>
      </c>
      <c r="H105" s="15"/>
      <c r="I105" s="15">
        <f>G105</f>
        <v>1500000</v>
      </c>
      <c r="J105" s="15"/>
      <c r="K105" s="15"/>
    </row>
    <row r="106" spans="1:11" ht="21" customHeight="1">
      <c r="A106" s="80"/>
      <c r="B106" s="73"/>
      <c r="C106" s="72"/>
      <c r="D106" s="24"/>
      <c r="E106" s="13"/>
      <c r="F106" s="15">
        <v>1000000</v>
      </c>
      <c r="G106" s="25">
        <f>F106*E106</f>
        <v>0</v>
      </c>
      <c r="H106" s="15">
        <f>G106</f>
        <v>0</v>
      </c>
      <c r="I106" s="15"/>
      <c r="J106" s="15"/>
      <c r="K106" s="15"/>
    </row>
    <row r="107" spans="1:11" ht="21" customHeight="1">
      <c r="A107" s="80"/>
      <c r="B107" s="67"/>
      <c r="C107" s="69"/>
      <c r="D107" s="24"/>
      <c r="E107" s="13"/>
      <c r="F107" s="15">
        <v>500000</v>
      </c>
      <c r="G107" s="15"/>
      <c r="H107" s="15"/>
      <c r="I107" s="15"/>
      <c r="J107" s="15"/>
      <c r="K107" s="15"/>
    </row>
    <row r="108" spans="1:11" ht="21" customHeight="1">
      <c r="A108" s="80"/>
      <c r="B108" s="66">
        <v>4</v>
      </c>
      <c r="C108" s="68" t="s">
        <v>14</v>
      </c>
      <c r="D108" s="24"/>
      <c r="E108" s="13"/>
      <c r="F108" s="15">
        <v>1000000</v>
      </c>
      <c r="G108" s="15"/>
      <c r="H108" s="15"/>
      <c r="I108" s="15"/>
      <c r="J108" s="15"/>
      <c r="K108" s="15"/>
    </row>
    <row r="109" spans="1:11" ht="21" customHeight="1">
      <c r="A109" s="80"/>
      <c r="B109" s="67"/>
      <c r="C109" s="69"/>
      <c r="D109" s="24"/>
      <c r="E109" s="13"/>
      <c r="F109" s="15">
        <v>500000</v>
      </c>
      <c r="G109" s="15"/>
      <c r="H109" s="15"/>
      <c r="I109" s="15"/>
      <c r="J109" s="15"/>
      <c r="K109" s="15"/>
    </row>
    <row r="110" spans="1:11" ht="21" customHeight="1">
      <c r="A110" s="80"/>
      <c r="B110" s="3">
        <v>5</v>
      </c>
      <c r="C110" s="4" t="s">
        <v>15</v>
      </c>
      <c r="D110" s="13"/>
      <c r="E110" s="13"/>
      <c r="F110" s="15"/>
      <c r="G110" s="15"/>
      <c r="H110" s="15"/>
      <c r="I110" s="15"/>
      <c r="J110" s="15"/>
      <c r="K110" s="15"/>
    </row>
    <row r="111" spans="1:11" ht="30" customHeight="1">
      <c r="A111" s="80"/>
      <c r="B111" s="3">
        <v>6</v>
      </c>
      <c r="C111" s="4" t="s">
        <v>16</v>
      </c>
      <c r="D111" s="13"/>
      <c r="E111" s="13"/>
      <c r="F111" s="15"/>
      <c r="G111" s="15"/>
      <c r="H111" s="15"/>
      <c r="I111" s="15"/>
      <c r="J111" s="15"/>
      <c r="K111" s="15"/>
    </row>
    <row r="112" spans="1:11" ht="25.5" customHeight="1">
      <c r="A112" s="81"/>
      <c r="B112" s="1"/>
      <c r="C112" s="1" t="s">
        <v>17</v>
      </c>
      <c r="D112" s="12">
        <f>SUM(D102:D111)</f>
        <v>0</v>
      </c>
      <c r="E112" s="12">
        <f>SUM(E102:E111)</f>
        <v>7</v>
      </c>
      <c r="F112" s="16"/>
      <c r="G112" s="16">
        <f t="shared" ref="G112" si="37">SUM(G102:G111)</f>
        <v>7500000</v>
      </c>
      <c r="H112" s="16">
        <f t="shared" ref="H112" si="38">SUM(H102:H111)</f>
        <v>0</v>
      </c>
      <c r="I112" s="16">
        <f t="shared" ref="I112" si="39">SUM(I102:I111)</f>
        <v>7500000</v>
      </c>
      <c r="J112" s="16">
        <f t="shared" ref="J112" si="40">SUM(J102:J111)</f>
        <v>0</v>
      </c>
      <c r="K112" s="16">
        <f t="shared" ref="K112" si="41">SUM(K102:K111)</f>
        <v>0</v>
      </c>
    </row>
    <row r="113" spans="1:12" ht="21" customHeight="1">
      <c r="A113" s="74" t="s">
        <v>29</v>
      </c>
      <c r="B113" s="1" t="s">
        <v>9</v>
      </c>
      <c r="C113" s="2" t="s">
        <v>10</v>
      </c>
      <c r="D113" s="12"/>
      <c r="E113" s="12"/>
      <c r="F113" s="16"/>
      <c r="G113" s="16"/>
      <c r="H113" s="16"/>
      <c r="I113" s="16"/>
      <c r="J113" s="16"/>
      <c r="K113" s="16"/>
    </row>
    <row r="114" spans="1:12" ht="21" customHeight="1">
      <c r="A114" s="75"/>
      <c r="B114" s="3">
        <v>1</v>
      </c>
      <c r="C114" s="4" t="s">
        <v>11</v>
      </c>
      <c r="D114" s="13">
        <v>1</v>
      </c>
      <c r="E114" s="13"/>
      <c r="F114" s="15"/>
      <c r="G114" s="15">
        <v>259573000</v>
      </c>
      <c r="H114" s="15"/>
      <c r="I114" s="15">
        <v>10000000</v>
      </c>
      <c r="J114" s="15">
        <f>G114-I114</f>
        <v>249573000</v>
      </c>
      <c r="K114" s="15"/>
      <c r="L114" s="21">
        <f>I114+J114+K114</f>
        <v>259573000</v>
      </c>
    </row>
    <row r="115" spans="1:12" ht="21" customHeight="1">
      <c r="A115" s="75"/>
      <c r="B115" s="66">
        <v>2</v>
      </c>
      <c r="C115" s="68" t="s">
        <v>12</v>
      </c>
      <c r="D115" s="24"/>
      <c r="E115" s="13">
        <v>9</v>
      </c>
      <c r="F115" s="15">
        <v>2000000</v>
      </c>
      <c r="G115" s="15">
        <v>27000000</v>
      </c>
      <c r="H115" s="15"/>
      <c r="I115" s="15">
        <v>18000000</v>
      </c>
      <c r="J115" s="15">
        <v>9000000</v>
      </c>
      <c r="K115" s="15"/>
      <c r="L115" s="21"/>
    </row>
    <row r="116" spans="1:12" ht="21" customHeight="1">
      <c r="A116" s="75"/>
      <c r="B116" s="67"/>
      <c r="C116" s="69"/>
      <c r="D116" s="24"/>
      <c r="E116" s="13"/>
      <c r="F116" s="15">
        <v>1000000</v>
      </c>
      <c r="G116" s="15"/>
      <c r="H116" s="15"/>
      <c r="I116" s="15"/>
      <c r="J116" s="15"/>
      <c r="K116" s="15"/>
      <c r="L116" s="21"/>
    </row>
    <row r="117" spans="1:12" ht="21" customHeight="1">
      <c r="A117" s="75"/>
      <c r="B117" s="66">
        <v>3</v>
      </c>
      <c r="C117" s="68" t="s">
        <v>13</v>
      </c>
      <c r="D117" s="24"/>
      <c r="E117" s="13">
        <v>4</v>
      </c>
      <c r="F117" s="15">
        <v>1500000</v>
      </c>
      <c r="G117" s="15">
        <f>F117*E117</f>
        <v>6000000</v>
      </c>
      <c r="H117" s="15"/>
      <c r="I117" s="15">
        <f>G117</f>
        <v>6000000</v>
      </c>
      <c r="J117" s="15"/>
      <c r="K117" s="15"/>
      <c r="L117" s="21"/>
    </row>
    <row r="118" spans="1:12" ht="21" customHeight="1">
      <c r="A118" s="75"/>
      <c r="B118" s="73"/>
      <c r="C118" s="72"/>
      <c r="D118" s="24"/>
      <c r="E118" s="13"/>
      <c r="F118" s="15">
        <v>1000000</v>
      </c>
      <c r="G118" s="15"/>
      <c r="H118" s="15"/>
      <c r="I118" s="15"/>
      <c r="J118" s="15"/>
      <c r="K118" s="15"/>
      <c r="L118" s="21"/>
    </row>
    <row r="119" spans="1:12" ht="21" customHeight="1">
      <c r="A119" s="75"/>
      <c r="B119" s="67"/>
      <c r="C119" s="69"/>
      <c r="D119" s="24"/>
      <c r="E119" s="13"/>
      <c r="F119" s="15">
        <v>500000</v>
      </c>
      <c r="G119" s="15"/>
      <c r="H119" s="15"/>
      <c r="I119" s="15"/>
      <c r="J119" s="15"/>
      <c r="K119" s="15"/>
      <c r="L119" s="21"/>
    </row>
    <row r="120" spans="1:12" ht="21" customHeight="1">
      <c r="A120" s="75"/>
      <c r="B120" s="66">
        <v>4</v>
      </c>
      <c r="C120" s="68" t="s">
        <v>14</v>
      </c>
      <c r="D120" s="24"/>
      <c r="E120" s="13"/>
      <c r="F120" s="15">
        <v>1000000</v>
      </c>
      <c r="G120" s="15"/>
      <c r="H120" s="15"/>
      <c r="I120" s="15"/>
      <c r="J120" s="15"/>
      <c r="K120" s="15"/>
      <c r="L120" s="21"/>
    </row>
    <row r="121" spans="1:12" ht="21" customHeight="1">
      <c r="A121" s="75"/>
      <c r="B121" s="67"/>
      <c r="C121" s="69"/>
      <c r="D121" s="24"/>
      <c r="E121" s="13"/>
      <c r="F121" s="15">
        <v>500000</v>
      </c>
      <c r="G121" s="15"/>
      <c r="H121" s="15"/>
      <c r="I121" s="15"/>
      <c r="J121" s="15"/>
      <c r="K121" s="15"/>
      <c r="L121" s="21"/>
    </row>
    <row r="122" spans="1:12" ht="21" customHeight="1">
      <c r="A122" s="75"/>
      <c r="B122" s="3">
        <v>5</v>
      </c>
      <c r="C122" s="4" t="s">
        <v>15</v>
      </c>
      <c r="D122" s="13"/>
      <c r="E122" s="13"/>
      <c r="F122" s="15"/>
      <c r="G122" s="15">
        <v>68988000</v>
      </c>
      <c r="H122" s="15"/>
      <c r="I122" s="15"/>
      <c r="J122" s="15">
        <f>G122</f>
        <v>68988000</v>
      </c>
      <c r="K122" s="15"/>
      <c r="L122" s="21">
        <f t="shared" ref="L122" si="42">I122+J122+K122</f>
        <v>68988000</v>
      </c>
    </row>
    <row r="123" spans="1:12" ht="30" customHeight="1">
      <c r="A123" s="75"/>
      <c r="B123" s="3">
        <v>6</v>
      </c>
      <c r="C123" s="4" t="s">
        <v>16</v>
      </c>
      <c r="D123" s="13"/>
      <c r="E123" s="13">
        <v>69</v>
      </c>
      <c r="F123" s="15"/>
      <c r="G123" s="15">
        <v>69000000</v>
      </c>
      <c r="H123" s="15"/>
      <c r="I123" s="15">
        <f>G123</f>
        <v>69000000</v>
      </c>
      <c r="J123" s="15"/>
      <c r="K123" s="15"/>
    </row>
    <row r="124" spans="1:12" ht="25.5" customHeight="1">
      <c r="A124" s="76"/>
      <c r="B124" s="1"/>
      <c r="C124" s="1" t="s">
        <v>17</v>
      </c>
      <c r="D124" s="12">
        <f>SUM(D114:D123)</f>
        <v>1</v>
      </c>
      <c r="E124" s="12">
        <f>SUM(E114:E123)</f>
        <v>82</v>
      </c>
      <c r="F124" s="16"/>
      <c r="G124" s="16">
        <f t="shared" ref="G124" si="43">SUM(G114:G123)</f>
        <v>430561000</v>
      </c>
      <c r="H124" s="16">
        <f t="shared" ref="H124" si="44">SUM(H114:H123)</f>
        <v>0</v>
      </c>
      <c r="I124" s="16">
        <f t="shared" ref="I124" si="45">SUM(I114:I123)</f>
        <v>103000000</v>
      </c>
      <c r="J124" s="16">
        <f t="shared" ref="J124" si="46">SUM(J114:J123)</f>
        <v>327561000</v>
      </c>
      <c r="K124" s="16">
        <f t="shared" ref="K124" si="47">SUM(K114:K123)</f>
        <v>0</v>
      </c>
    </row>
    <row r="125" spans="1:12" ht="21" customHeight="1">
      <c r="A125" s="74" t="s">
        <v>30</v>
      </c>
      <c r="B125" s="1" t="s">
        <v>9</v>
      </c>
      <c r="C125" s="2" t="s">
        <v>10</v>
      </c>
      <c r="D125" s="12"/>
      <c r="E125" s="12"/>
      <c r="F125" s="16"/>
      <c r="G125" s="16"/>
      <c r="H125" s="16"/>
      <c r="I125" s="16"/>
      <c r="J125" s="16"/>
      <c r="K125" s="16"/>
    </row>
    <row r="126" spans="1:12" ht="21" customHeight="1">
      <c r="A126" s="75"/>
      <c r="B126" s="3">
        <v>1</v>
      </c>
      <c r="C126" s="4" t="s">
        <v>11</v>
      </c>
      <c r="D126" s="13"/>
      <c r="E126" s="13"/>
      <c r="F126" s="15">
        <v>3000000</v>
      </c>
      <c r="G126" s="15"/>
      <c r="H126" s="15"/>
      <c r="I126" s="15"/>
      <c r="J126" s="15"/>
      <c r="K126" s="15"/>
    </row>
    <row r="127" spans="1:12" ht="21" customHeight="1">
      <c r="A127" s="75"/>
      <c r="B127" s="66">
        <v>2</v>
      </c>
      <c r="C127" s="68" t="s">
        <v>12</v>
      </c>
      <c r="D127" s="24"/>
      <c r="E127" s="13">
        <v>1</v>
      </c>
      <c r="F127" s="15">
        <v>2000000</v>
      </c>
      <c r="G127" s="15">
        <f>F127*E127</f>
        <v>2000000</v>
      </c>
      <c r="H127" s="15"/>
      <c r="I127" s="15">
        <f>G127</f>
        <v>2000000</v>
      </c>
      <c r="J127" s="15"/>
      <c r="K127" s="15"/>
    </row>
    <row r="128" spans="1:12" ht="21" customHeight="1">
      <c r="A128" s="75"/>
      <c r="B128" s="67"/>
      <c r="C128" s="69"/>
      <c r="D128" s="24"/>
      <c r="E128" s="13"/>
      <c r="F128" s="15">
        <v>1000000</v>
      </c>
      <c r="G128" s="15"/>
      <c r="H128" s="15"/>
      <c r="I128" s="15"/>
      <c r="J128" s="15"/>
      <c r="K128" s="15"/>
    </row>
    <row r="129" spans="1:11" ht="21" customHeight="1">
      <c r="A129" s="75"/>
      <c r="B129" s="66">
        <v>3</v>
      </c>
      <c r="C129" s="68" t="s">
        <v>13</v>
      </c>
      <c r="D129" s="24"/>
      <c r="E129" s="13"/>
      <c r="F129" s="15">
        <v>1500000</v>
      </c>
      <c r="G129" s="15"/>
      <c r="H129" s="15"/>
      <c r="I129" s="15"/>
      <c r="J129" s="15"/>
      <c r="K129" s="15"/>
    </row>
    <row r="130" spans="1:11" ht="21" customHeight="1">
      <c r="A130" s="75"/>
      <c r="B130" s="73"/>
      <c r="C130" s="72"/>
      <c r="D130" s="24"/>
      <c r="E130" s="13"/>
      <c r="F130" s="15">
        <v>1000000</v>
      </c>
      <c r="G130" s="15"/>
      <c r="H130" s="15"/>
      <c r="I130" s="15"/>
      <c r="J130" s="15"/>
      <c r="K130" s="15"/>
    </row>
    <row r="131" spans="1:11" ht="21" customHeight="1">
      <c r="A131" s="75"/>
      <c r="B131" s="67"/>
      <c r="C131" s="69"/>
      <c r="D131" s="24"/>
      <c r="E131" s="13"/>
      <c r="F131" s="15">
        <v>500000</v>
      </c>
      <c r="G131" s="15"/>
      <c r="H131" s="15"/>
      <c r="I131" s="15"/>
      <c r="J131" s="15"/>
      <c r="K131" s="15"/>
    </row>
    <row r="132" spans="1:11" ht="21" customHeight="1">
      <c r="A132" s="75"/>
      <c r="B132" s="66">
        <v>4</v>
      </c>
      <c r="C132" s="68" t="s">
        <v>14</v>
      </c>
      <c r="D132" s="24"/>
      <c r="E132" s="13"/>
      <c r="F132" s="15">
        <v>1000000</v>
      </c>
      <c r="G132" s="15"/>
      <c r="H132" s="15"/>
      <c r="I132" s="15"/>
      <c r="J132" s="15"/>
      <c r="K132" s="15"/>
    </row>
    <row r="133" spans="1:11" ht="21" customHeight="1">
      <c r="A133" s="75"/>
      <c r="B133" s="67"/>
      <c r="C133" s="69"/>
      <c r="D133" s="24"/>
      <c r="E133" s="13"/>
      <c r="F133" s="15">
        <v>500000</v>
      </c>
      <c r="G133" s="15"/>
      <c r="H133" s="15"/>
      <c r="I133" s="15"/>
      <c r="J133" s="15"/>
      <c r="K133" s="15"/>
    </row>
    <row r="134" spans="1:11" ht="21" customHeight="1">
      <c r="A134" s="75"/>
      <c r="B134" s="3">
        <v>5</v>
      </c>
      <c r="C134" s="4" t="s">
        <v>15</v>
      </c>
      <c r="D134" s="13"/>
      <c r="E134" s="13"/>
      <c r="F134" s="15"/>
      <c r="G134" s="15"/>
      <c r="H134" s="15"/>
      <c r="I134" s="15"/>
      <c r="J134" s="15"/>
      <c r="K134" s="15"/>
    </row>
    <row r="135" spans="1:11" ht="30" customHeight="1">
      <c r="A135" s="75"/>
      <c r="B135" s="3">
        <v>6</v>
      </c>
      <c r="C135" s="4" t="s">
        <v>16</v>
      </c>
      <c r="D135" s="13"/>
      <c r="E135" s="13"/>
      <c r="F135" s="15"/>
      <c r="G135" s="15"/>
      <c r="H135" s="15"/>
      <c r="I135" s="15"/>
      <c r="J135" s="15"/>
      <c r="K135" s="15"/>
    </row>
    <row r="136" spans="1:11" ht="25.5" customHeight="1">
      <c r="A136" s="76"/>
      <c r="B136" s="1"/>
      <c r="C136" s="1" t="s">
        <v>17</v>
      </c>
      <c r="D136" s="12">
        <f>SUM(D126:D135)</f>
        <v>0</v>
      </c>
      <c r="E136" s="12">
        <f>SUM(E126:E135)</f>
        <v>1</v>
      </c>
      <c r="F136" s="16"/>
      <c r="G136" s="16">
        <f t="shared" ref="G136" si="48">SUM(G126:G135)</f>
        <v>2000000</v>
      </c>
      <c r="H136" s="16">
        <f t="shared" ref="H136" si="49">SUM(H126:H135)</f>
        <v>0</v>
      </c>
      <c r="I136" s="16">
        <f t="shared" ref="I136" si="50">SUM(I126:I135)</f>
        <v>2000000</v>
      </c>
      <c r="J136" s="16">
        <f t="shared" ref="J136" si="51">SUM(J126:J135)</f>
        <v>0</v>
      </c>
      <c r="K136" s="16">
        <f t="shared" ref="K136" si="52">SUM(K126:K135)</f>
        <v>0</v>
      </c>
    </row>
    <row r="137" spans="1:11" ht="21" customHeight="1">
      <c r="A137" s="74" t="s">
        <v>31</v>
      </c>
      <c r="B137" s="1" t="s">
        <v>9</v>
      </c>
      <c r="C137" s="2" t="s">
        <v>10</v>
      </c>
      <c r="D137" s="12"/>
      <c r="E137" s="12"/>
      <c r="F137" s="16"/>
      <c r="G137" s="16"/>
      <c r="H137" s="16"/>
      <c r="I137" s="16"/>
      <c r="J137" s="16"/>
      <c r="K137" s="16"/>
    </row>
    <row r="138" spans="1:11" ht="21" customHeight="1">
      <c r="A138" s="75"/>
      <c r="B138" s="3">
        <v>1</v>
      </c>
      <c r="C138" s="4" t="s">
        <v>11</v>
      </c>
      <c r="D138" s="13"/>
      <c r="E138" s="13"/>
      <c r="F138" s="15">
        <v>3000000</v>
      </c>
      <c r="G138" s="15"/>
      <c r="H138" s="15"/>
      <c r="I138" s="15"/>
      <c r="J138" s="15"/>
      <c r="K138" s="15"/>
    </row>
    <row r="139" spans="1:11" ht="21" customHeight="1">
      <c r="A139" s="75"/>
      <c r="B139" s="66">
        <v>2</v>
      </c>
      <c r="C139" s="68" t="s">
        <v>12</v>
      </c>
      <c r="D139" s="24"/>
      <c r="E139" s="13"/>
      <c r="F139" s="15">
        <v>2000000</v>
      </c>
      <c r="G139" s="15"/>
      <c r="H139" s="15"/>
      <c r="I139" s="15"/>
      <c r="J139" s="15"/>
      <c r="K139" s="15"/>
    </row>
    <row r="140" spans="1:11" ht="21" customHeight="1">
      <c r="A140" s="75"/>
      <c r="B140" s="67"/>
      <c r="C140" s="69"/>
      <c r="D140" s="24"/>
      <c r="E140" s="13"/>
      <c r="F140" s="15">
        <v>1000000</v>
      </c>
      <c r="G140" s="15"/>
      <c r="H140" s="15"/>
      <c r="I140" s="15"/>
      <c r="J140" s="15"/>
      <c r="K140" s="15"/>
    </row>
    <row r="141" spans="1:11" ht="21" customHeight="1">
      <c r="A141" s="75"/>
      <c r="B141" s="66">
        <v>3</v>
      </c>
      <c r="C141" s="68" t="s">
        <v>13</v>
      </c>
      <c r="D141" s="24"/>
      <c r="E141" s="13"/>
      <c r="F141" s="15">
        <v>1500000</v>
      </c>
      <c r="G141" s="15"/>
      <c r="H141" s="15"/>
      <c r="I141" s="15"/>
      <c r="J141" s="15"/>
      <c r="K141" s="15"/>
    </row>
    <row r="142" spans="1:11" ht="21" customHeight="1">
      <c r="A142" s="75"/>
      <c r="B142" s="73"/>
      <c r="C142" s="72"/>
      <c r="D142" s="24"/>
      <c r="E142" s="13">
        <v>8</v>
      </c>
      <c r="F142" s="15">
        <v>1000000</v>
      </c>
      <c r="G142" s="15">
        <f>F142*E142</f>
        <v>8000000</v>
      </c>
      <c r="H142" s="15"/>
      <c r="I142" s="15">
        <f>G142</f>
        <v>8000000</v>
      </c>
      <c r="J142" s="15"/>
      <c r="K142" s="15"/>
    </row>
    <row r="143" spans="1:11" ht="21" customHeight="1">
      <c r="A143" s="75"/>
      <c r="B143" s="67"/>
      <c r="C143" s="69"/>
      <c r="D143" s="24"/>
      <c r="E143" s="13"/>
      <c r="F143" s="15">
        <v>500000</v>
      </c>
      <c r="G143" s="15"/>
      <c r="H143" s="15"/>
      <c r="I143" s="15"/>
      <c r="J143" s="15"/>
      <c r="K143" s="15"/>
    </row>
    <row r="144" spans="1:11" ht="21" customHeight="1">
      <c r="A144" s="75"/>
      <c r="B144" s="66">
        <v>4</v>
      </c>
      <c r="C144" s="68" t="s">
        <v>14</v>
      </c>
      <c r="D144" s="24"/>
      <c r="E144" s="13">
        <v>10</v>
      </c>
      <c r="F144" s="15">
        <v>1000000</v>
      </c>
      <c r="G144" s="15">
        <f>F144*E144</f>
        <v>10000000</v>
      </c>
      <c r="H144" s="15"/>
      <c r="I144" s="15"/>
      <c r="J144" s="15">
        <f>G144</f>
        <v>10000000</v>
      </c>
      <c r="K144" s="15"/>
    </row>
    <row r="145" spans="1:12" ht="21" customHeight="1">
      <c r="A145" s="75"/>
      <c r="B145" s="67"/>
      <c r="C145" s="69"/>
      <c r="D145" s="24"/>
      <c r="E145" s="13"/>
      <c r="F145" s="15">
        <v>500000</v>
      </c>
      <c r="G145" s="15"/>
      <c r="H145" s="15"/>
      <c r="I145" s="15"/>
      <c r="J145" s="15"/>
      <c r="K145" s="15"/>
    </row>
    <row r="146" spans="1:12" ht="21" customHeight="1">
      <c r="A146" s="75"/>
      <c r="B146" s="3">
        <v>5</v>
      </c>
      <c r="C146" s="4" t="s">
        <v>15</v>
      </c>
      <c r="D146" s="13"/>
      <c r="E146" s="13">
        <v>19</v>
      </c>
      <c r="F146" s="15"/>
      <c r="G146" s="15">
        <v>11300000</v>
      </c>
      <c r="H146" s="25">
        <f>G146</f>
        <v>11300000</v>
      </c>
      <c r="I146" s="15"/>
      <c r="J146" s="15"/>
      <c r="K146" s="15"/>
    </row>
    <row r="147" spans="1:12" ht="30" customHeight="1">
      <c r="A147" s="75"/>
      <c r="B147" s="3">
        <v>6</v>
      </c>
      <c r="C147" s="4" t="s">
        <v>16</v>
      </c>
      <c r="D147" s="13"/>
      <c r="E147" s="13"/>
      <c r="F147" s="15"/>
      <c r="G147" s="15"/>
      <c r="H147" s="15"/>
      <c r="I147" s="15"/>
      <c r="J147" s="15"/>
      <c r="K147" s="15"/>
    </row>
    <row r="148" spans="1:12" ht="25.5" customHeight="1">
      <c r="A148" s="76"/>
      <c r="B148" s="1"/>
      <c r="C148" s="1" t="s">
        <v>17</v>
      </c>
      <c r="D148" s="12">
        <f>SUM(D138:D147)</f>
        <v>0</v>
      </c>
      <c r="E148" s="12">
        <f>SUM(E138:E147)</f>
        <v>37</v>
      </c>
      <c r="F148" s="16"/>
      <c r="G148" s="16">
        <f t="shared" ref="G148" si="53">SUM(G138:G147)</f>
        <v>29300000</v>
      </c>
      <c r="H148" s="16">
        <f t="shared" ref="H148" si="54">SUM(H138:H147)</f>
        <v>11300000</v>
      </c>
      <c r="I148" s="16">
        <f t="shared" ref="I148" si="55">SUM(I138:I147)</f>
        <v>8000000</v>
      </c>
      <c r="J148" s="16">
        <f t="shared" ref="J148" si="56">SUM(J138:J147)</f>
        <v>10000000</v>
      </c>
      <c r="K148" s="16">
        <f t="shared" ref="K148" si="57">SUM(K138:K147)</f>
        <v>0</v>
      </c>
    </row>
    <row r="149" spans="1:12" ht="21" customHeight="1">
      <c r="A149" s="74" t="s">
        <v>32</v>
      </c>
      <c r="B149" s="1" t="s">
        <v>9</v>
      </c>
      <c r="C149" s="2" t="s">
        <v>10</v>
      </c>
      <c r="D149" s="12"/>
      <c r="E149" s="12"/>
      <c r="F149" s="16"/>
      <c r="G149" s="16"/>
      <c r="H149" s="16"/>
      <c r="I149" s="16"/>
      <c r="J149" s="16"/>
      <c r="K149" s="16"/>
    </row>
    <row r="150" spans="1:12" ht="21" customHeight="1">
      <c r="A150" s="75"/>
      <c r="B150" s="3">
        <v>1</v>
      </c>
      <c r="C150" s="4" t="s">
        <v>11</v>
      </c>
      <c r="D150" s="13"/>
      <c r="E150" s="13"/>
      <c r="F150" s="15">
        <v>3000000</v>
      </c>
      <c r="G150" s="15"/>
      <c r="H150" s="15"/>
      <c r="I150" s="15"/>
      <c r="J150" s="15"/>
      <c r="K150" s="15"/>
    </row>
    <row r="151" spans="1:12" ht="21" customHeight="1">
      <c r="A151" s="75"/>
      <c r="B151" s="66">
        <v>2</v>
      </c>
      <c r="C151" s="68" t="s">
        <v>12</v>
      </c>
      <c r="D151" s="24"/>
      <c r="E151" s="13">
        <v>2</v>
      </c>
      <c r="F151" s="15">
        <v>2000000</v>
      </c>
      <c r="G151" s="15">
        <f>F151*E151</f>
        <v>4000000</v>
      </c>
      <c r="H151" s="15"/>
      <c r="I151" s="15">
        <f>G151</f>
        <v>4000000</v>
      </c>
      <c r="J151" s="15"/>
      <c r="K151" s="15"/>
    </row>
    <row r="152" spans="1:12" ht="21" customHeight="1">
      <c r="A152" s="75"/>
      <c r="B152" s="67"/>
      <c r="C152" s="69"/>
      <c r="D152" s="24"/>
      <c r="E152" s="13"/>
      <c r="F152" s="15">
        <v>1000000</v>
      </c>
      <c r="G152" s="15"/>
      <c r="H152" s="15"/>
      <c r="I152" s="15"/>
      <c r="J152" s="15"/>
      <c r="K152" s="15"/>
    </row>
    <row r="153" spans="1:12" ht="21" customHeight="1">
      <c r="A153" s="75"/>
      <c r="B153" s="66">
        <v>3</v>
      </c>
      <c r="C153" s="68" t="s">
        <v>13</v>
      </c>
      <c r="D153" s="24"/>
      <c r="E153" s="13"/>
      <c r="F153" s="15">
        <v>1500000</v>
      </c>
      <c r="G153" s="15"/>
      <c r="H153" s="15"/>
      <c r="I153" s="15"/>
      <c r="J153" s="15"/>
      <c r="K153" s="15"/>
      <c r="L153" s="21">
        <f>SUM(I151:I157)</f>
        <v>40000000</v>
      </c>
    </row>
    <row r="154" spans="1:12" ht="21" customHeight="1">
      <c r="A154" s="75"/>
      <c r="B154" s="73"/>
      <c r="C154" s="72"/>
      <c r="D154" s="24"/>
      <c r="E154" s="13">
        <v>32</v>
      </c>
      <c r="F154" s="15">
        <v>1000000</v>
      </c>
      <c r="G154" s="15">
        <f>F154*E154</f>
        <v>32000000</v>
      </c>
      <c r="H154" s="15"/>
      <c r="I154" s="15">
        <f>G154</f>
        <v>32000000</v>
      </c>
      <c r="J154" s="15"/>
      <c r="K154" s="15"/>
    </row>
    <row r="155" spans="1:12" ht="21" customHeight="1">
      <c r="A155" s="75"/>
      <c r="B155" s="67"/>
      <c r="C155" s="69"/>
      <c r="D155" s="24"/>
      <c r="E155" s="13"/>
      <c r="F155" s="15">
        <v>500000</v>
      </c>
      <c r="G155" s="15"/>
      <c r="H155" s="15"/>
      <c r="I155" s="15"/>
      <c r="J155" s="15"/>
      <c r="K155" s="15"/>
    </row>
    <row r="156" spans="1:12" ht="21" customHeight="1">
      <c r="A156" s="75"/>
      <c r="B156" s="66">
        <v>4</v>
      </c>
      <c r="C156" s="68" t="s">
        <v>14</v>
      </c>
      <c r="D156" s="24"/>
      <c r="E156" s="13"/>
      <c r="F156" s="15">
        <v>1000000</v>
      </c>
      <c r="G156" s="15"/>
      <c r="H156" s="15"/>
      <c r="I156" s="15"/>
      <c r="J156" s="15"/>
      <c r="K156" s="15"/>
    </row>
    <row r="157" spans="1:12" ht="21" customHeight="1">
      <c r="A157" s="75"/>
      <c r="B157" s="67"/>
      <c r="C157" s="69"/>
      <c r="D157" s="24"/>
      <c r="E157" s="13">
        <v>8</v>
      </c>
      <c r="F157" s="15">
        <v>500000</v>
      </c>
      <c r="G157" s="15">
        <f>F157*E157</f>
        <v>4000000</v>
      </c>
      <c r="H157" s="15"/>
      <c r="I157" s="15">
        <f>G157</f>
        <v>4000000</v>
      </c>
      <c r="J157" s="15"/>
      <c r="K157" s="15"/>
    </row>
    <row r="158" spans="1:12" ht="21" customHeight="1">
      <c r="A158" s="75"/>
      <c r="B158" s="3">
        <v>5</v>
      </c>
      <c r="C158" s="4" t="s">
        <v>15</v>
      </c>
      <c r="D158" s="13"/>
      <c r="E158" s="13"/>
      <c r="F158" s="15"/>
      <c r="G158" s="15"/>
      <c r="H158" s="15"/>
      <c r="I158" s="15"/>
      <c r="J158" s="15"/>
      <c r="K158" s="15"/>
    </row>
    <row r="159" spans="1:12" ht="30" customHeight="1">
      <c r="A159" s="75"/>
      <c r="B159" s="3">
        <v>6</v>
      </c>
      <c r="C159" s="4" t="s">
        <v>16</v>
      </c>
      <c r="D159" s="13"/>
      <c r="E159" s="13"/>
      <c r="F159" s="15"/>
      <c r="G159" s="15"/>
      <c r="H159" s="15"/>
      <c r="I159" s="15"/>
      <c r="J159" s="15"/>
      <c r="K159" s="15"/>
    </row>
    <row r="160" spans="1:12" ht="25.5" customHeight="1">
      <c r="A160" s="76"/>
      <c r="B160" s="1"/>
      <c r="C160" s="1" t="s">
        <v>17</v>
      </c>
      <c r="D160" s="12">
        <f>SUM(D150:D159)</f>
        <v>0</v>
      </c>
      <c r="E160" s="12">
        <f>SUM(E150:E159)</f>
        <v>42</v>
      </c>
      <c r="F160" s="16"/>
      <c r="G160" s="16">
        <f t="shared" ref="G160" si="58">SUM(G150:G159)</f>
        <v>40000000</v>
      </c>
      <c r="H160" s="16">
        <f t="shared" ref="H160" si="59">SUM(H150:H159)</f>
        <v>0</v>
      </c>
      <c r="I160" s="16">
        <f t="shared" ref="I160" si="60">SUM(I150:I159)</f>
        <v>40000000</v>
      </c>
      <c r="J160" s="16">
        <f t="shared" ref="J160" si="61">SUM(J150:J159)</f>
        <v>0</v>
      </c>
      <c r="K160" s="16">
        <f t="shared" ref="K160" si="62">SUM(K150:K159)</f>
        <v>0</v>
      </c>
    </row>
    <row r="161" spans="1:12" ht="21" customHeight="1">
      <c r="A161" s="74" t="s">
        <v>33</v>
      </c>
      <c r="B161" s="1" t="s">
        <v>9</v>
      </c>
      <c r="C161" s="2" t="s">
        <v>10</v>
      </c>
      <c r="D161" s="12"/>
      <c r="E161" s="12"/>
      <c r="F161" s="16"/>
      <c r="G161" s="16"/>
      <c r="H161" s="16"/>
      <c r="I161" s="16"/>
      <c r="J161" s="16"/>
      <c r="K161" s="16"/>
    </row>
    <row r="162" spans="1:12" ht="21" customHeight="1">
      <c r="A162" s="75"/>
      <c r="B162" s="3">
        <v>1</v>
      </c>
      <c r="C162" s="4" t="s">
        <v>11</v>
      </c>
      <c r="D162" s="13"/>
      <c r="E162" s="13"/>
      <c r="F162" s="15">
        <v>3000000</v>
      </c>
      <c r="G162" s="15"/>
      <c r="H162" s="15"/>
      <c r="I162" s="15"/>
      <c r="J162" s="15"/>
      <c r="K162" s="15"/>
    </row>
    <row r="163" spans="1:12" ht="21" customHeight="1">
      <c r="A163" s="75"/>
      <c r="B163" s="66">
        <v>2</v>
      </c>
      <c r="C163" s="68" t="s">
        <v>12</v>
      </c>
      <c r="D163" s="24"/>
      <c r="E163" s="13">
        <v>2</v>
      </c>
      <c r="F163" s="15">
        <v>2000000</v>
      </c>
      <c r="G163" s="15">
        <f>E163*F163</f>
        <v>4000000</v>
      </c>
      <c r="H163" s="15"/>
      <c r="I163" s="15">
        <f>G163</f>
        <v>4000000</v>
      </c>
      <c r="J163" s="15"/>
      <c r="K163" s="15"/>
    </row>
    <row r="164" spans="1:12" ht="21" customHeight="1">
      <c r="A164" s="75"/>
      <c r="B164" s="67"/>
      <c r="C164" s="69"/>
      <c r="D164" s="24"/>
      <c r="E164" s="13"/>
      <c r="F164" s="15">
        <v>1000000</v>
      </c>
      <c r="G164" s="15"/>
      <c r="H164" s="15"/>
      <c r="I164" s="15"/>
      <c r="J164" s="15"/>
      <c r="K164" s="15"/>
    </row>
    <row r="165" spans="1:12" ht="21" customHeight="1">
      <c r="A165" s="75"/>
      <c r="B165" s="66">
        <v>3</v>
      </c>
      <c r="C165" s="68" t="s">
        <v>13</v>
      </c>
      <c r="D165" s="24"/>
      <c r="E165" s="22">
        <v>9</v>
      </c>
      <c r="F165" s="15">
        <v>1500000</v>
      </c>
      <c r="G165" s="15">
        <f>F165*E165</f>
        <v>13500000</v>
      </c>
      <c r="H165" s="15"/>
      <c r="I165" s="15">
        <f>G165</f>
        <v>13500000</v>
      </c>
      <c r="J165" s="15"/>
      <c r="K165" s="15"/>
      <c r="L165" s="21">
        <f>SUM(I163:I167)</f>
        <v>41000000</v>
      </c>
    </row>
    <row r="166" spans="1:12" ht="21" customHeight="1">
      <c r="A166" s="75"/>
      <c r="B166" s="73"/>
      <c r="C166" s="72"/>
      <c r="D166" s="24"/>
      <c r="E166" s="13">
        <v>3</v>
      </c>
      <c r="F166" s="15">
        <v>1000000</v>
      </c>
      <c r="G166" s="15">
        <f t="shared" ref="G166:G167" si="63">F166*E166</f>
        <v>3000000</v>
      </c>
      <c r="H166" s="15"/>
      <c r="I166" s="15">
        <f t="shared" ref="I166:I167" si="64">G166</f>
        <v>3000000</v>
      </c>
      <c r="J166" s="15"/>
      <c r="K166" s="15"/>
    </row>
    <row r="167" spans="1:12" ht="21" customHeight="1">
      <c r="A167" s="75"/>
      <c r="B167" s="67"/>
      <c r="C167" s="69"/>
      <c r="D167" s="24"/>
      <c r="E167" s="13">
        <v>41</v>
      </c>
      <c r="F167" s="15">
        <v>500000</v>
      </c>
      <c r="G167" s="15">
        <f t="shared" si="63"/>
        <v>20500000</v>
      </c>
      <c r="H167" s="15"/>
      <c r="I167" s="15">
        <f t="shared" si="64"/>
        <v>20500000</v>
      </c>
      <c r="J167" s="15"/>
      <c r="K167" s="15"/>
    </row>
    <row r="168" spans="1:12" ht="21" customHeight="1">
      <c r="A168" s="75"/>
      <c r="B168" s="66">
        <v>4</v>
      </c>
      <c r="C168" s="68" t="s">
        <v>14</v>
      </c>
      <c r="D168" s="13"/>
      <c r="E168" s="13"/>
      <c r="F168" s="15">
        <v>1000000</v>
      </c>
      <c r="G168" s="15"/>
      <c r="H168" s="15"/>
      <c r="I168" s="15"/>
      <c r="J168" s="15"/>
      <c r="K168" s="15"/>
    </row>
    <row r="169" spans="1:12" ht="21" customHeight="1">
      <c r="A169" s="75"/>
      <c r="B169" s="67"/>
      <c r="C169" s="69"/>
      <c r="D169" s="13"/>
      <c r="E169" s="13"/>
      <c r="F169" s="15">
        <v>500000</v>
      </c>
      <c r="G169" s="15"/>
      <c r="H169" s="15"/>
      <c r="I169" s="15"/>
      <c r="J169" s="15"/>
      <c r="K169" s="15"/>
    </row>
    <row r="170" spans="1:12" ht="21" customHeight="1">
      <c r="A170" s="75"/>
      <c r="B170" s="3">
        <v>5</v>
      </c>
      <c r="C170" s="4" t="s">
        <v>15</v>
      </c>
      <c r="D170" s="13"/>
      <c r="E170" s="13">
        <v>51</v>
      </c>
      <c r="F170" s="15"/>
      <c r="G170" s="15">
        <v>44650000</v>
      </c>
      <c r="H170" s="25">
        <v>14650000</v>
      </c>
      <c r="I170" s="15"/>
      <c r="J170" s="15"/>
      <c r="K170" s="25">
        <v>30000000</v>
      </c>
    </row>
    <row r="171" spans="1:12" ht="30" customHeight="1">
      <c r="A171" s="75"/>
      <c r="B171" s="3">
        <v>6</v>
      </c>
      <c r="C171" s="4" t="s">
        <v>16</v>
      </c>
      <c r="D171" s="13"/>
      <c r="E171" s="13"/>
      <c r="F171" s="15"/>
      <c r="G171" s="15"/>
      <c r="H171" s="15"/>
      <c r="I171" s="15"/>
      <c r="J171" s="15"/>
      <c r="K171" s="15"/>
    </row>
    <row r="172" spans="1:12" ht="25.5" customHeight="1">
      <c r="A172" s="76"/>
      <c r="B172" s="1"/>
      <c r="C172" s="1" t="s">
        <v>17</v>
      </c>
      <c r="D172" s="12">
        <f>SUM(D162:D171)</f>
        <v>0</v>
      </c>
      <c r="E172" s="12">
        <f>SUM(E162:E171)</f>
        <v>106</v>
      </c>
      <c r="F172" s="16"/>
      <c r="G172" s="16">
        <f t="shared" ref="G172" si="65">SUM(G162:G171)</f>
        <v>85650000</v>
      </c>
      <c r="H172" s="16">
        <f t="shared" ref="H172" si="66">SUM(H162:H171)</f>
        <v>14650000</v>
      </c>
      <c r="I172" s="16">
        <f t="shared" ref="I172" si="67">SUM(I162:I171)</f>
        <v>41000000</v>
      </c>
      <c r="J172" s="16">
        <f t="shared" ref="J172" si="68">SUM(J162:J171)</f>
        <v>0</v>
      </c>
      <c r="K172" s="16">
        <f t="shared" ref="K172" si="69">SUM(K162:K171)</f>
        <v>30000000</v>
      </c>
    </row>
    <row r="173" spans="1:12" ht="21" customHeight="1">
      <c r="A173" s="82" t="s">
        <v>34</v>
      </c>
      <c r="B173" s="8" t="s">
        <v>9</v>
      </c>
      <c r="C173" s="9" t="s">
        <v>10</v>
      </c>
      <c r="D173" s="14"/>
      <c r="E173" s="14"/>
      <c r="F173" s="17"/>
      <c r="G173" s="17"/>
      <c r="H173" s="17"/>
      <c r="I173" s="17"/>
      <c r="J173" s="17"/>
      <c r="K173" s="17"/>
    </row>
    <row r="174" spans="1:12" ht="21" customHeight="1">
      <c r="A174" s="83"/>
      <c r="B174" s="10">
        <v>1</v>
      </c>
      <c r="C174" s="11" t="s">
        <v>11</v>
      </c>
      <c r="D174" s="14">
        <f>D6+D18+D30+D42+D54+D66+D78+D90+D102+D114+D126+D138+D150+D162</f>
        <v>10</v>
      </c>
      <c r="E174" s="14">
        <f t="shared" ref="E174:K174" si="70">E6+E18+E30+E42+E54+E66+E78+E90+E102+E114+E126+E138+E150+E162</f>
        <v>0</v>
      </c>
      <c r="F174" s="14"/>
      <c r="G174" s="14">
        <f t="shared" si="70"/>
        <v>287832000</v>
      </c>
      <c r="H174" s="14">
        <f t="shared" si="70"/>
        <v>24500000</v>
      </c>
      <c r="I174" s="14">
        <f t="shared" si="70"/>
        <v>10000000</v>
      </c>
      <c r="J174" s="14">
        <f t="shared" si="70"/>
        <v>253332000</v>
      </c>
      <c r="K174" s="14">
        <f t="shared" si="70"/>
        <v>0</v>
      </c>
    </row>
    <row r="175" spans="1:12" ht="21" customHeight="1">
      <c r="A175" s="83"/>
      <c r="B175" s="64">
        <v>2</v>
      </c>
      <c r="C175" s="70" t="s">
        <v>12</v>
      </c>
      <c r="D175" s="14">
        <f t="shared" ref="D175:K184" si="71">D7+D19+D31+D43+D55+D67+D79+D91+D103+D115+D127+D139+D151+D163</f>
        <v>0</v>
      </c>
      <c r="E175" s="14">
        <f t="shared" si="71"/>
        <v>15</v>
      </c>
      <c r="F175" s="14">
        <v>2000000</v>
      </c>
      <c r="G175" s="14">
        <f t="shared" si="71"/>
        <v>39000000</v>
      </c>
      <c r="H175" s="14">
        <f t="shared" si="71"/>
        <v>0</v>
      </c>
      <c r="I175" s="14">
        <f t="shared" si="71"/>
        <v>30000000</v>
      </c>
      <c r="J175" s="14">
        <f t="shared" si="71"/>
        <v>9000000</v>
      </c>
      <c r="K175" s="14">
        <f t="shared" si="71"/>
        <v>0</v>
      </c>
    </row>
    <row r="176" spans="1:12" ht="21" customHeight="1">
      <c r="A176" s="83"/>
      <c r="B176" s="65"/>
      <c r="C176" s="71"/>
      <c r="D176" s="14">
        <f t="shared" si="71"/>
        <v>0</v>
      </c>
      <c r="E176" s="14">
        <f t="shared" si="71"/>
        <v>26</v>
      </c>
      <c r="F176" s="14">
        <v>1000000</v>
      </c>
      <c r="G176" s="14">
        <f t="shared" si="71"/>
        <v>26000000</v>
      </c>
      <c r="H176" s="14">
        <f t="shared" si="71"/>
        <v>0</v>
      </c>
      <c r="I176" s="14">
        <f t="shared" si="71"/>
        <v>26000000</v>
      </c>
      <c r="J176" s="14">
        <f t="shared" si="71"/>
        <v>0</v>
      </c>
      <c r="K176" s="14">
        <f t="shared" si="71"/>
        <v>0</v>
      </c>
    </row>
    <row r="177" spans="1:11" ht="21" customHeight="1">
      <c r="A177" s="83"/>
      <c r="B177" s="64">
        <v>3</v>
      </c>
      <c r="C177" s="70" t="s">
        <v>13</v>
      </c>
      <c r="D177" s="14">
        <f t="shared" si="71"/>
        <v>0</v>
      </c>
      <c r="E177" s="14">
        <f t="shared" si="71"/>
        <v>15</v>
      </c>
      <c r="F177" s="14">
        <v>1500000</v>
      </c>
      <c r="G177" s="14">
        <f t="shared" si="71"/>
        <v>22500000</v>
      </c>
      <c r="H177" s="14">
        <f t="shared" si="71"/>
        <v>0</v>
      </c>
      <c r="I177" s="14">
        <f t="shared" si="71"/>
        <v>22500000</v>
      </c>
      <c r="J177" s="14">
        <f t="shared" si="71"/>
        <v>0</v>
      </c>
      <c r="K177" s="14">
        <f t="shared" si="71"/>
        <v>0</v>
      </c>
    </row>
    <row r="178" spans="1:11" ht="21" customHeight="1">
      <c r="A178" s="83"/>
      <c r="B178" s="85"/>
      <c r="C178" s="86"/>
      <c r="D178" s="14">
        <f t="shared" si="71"/>
        <v>0</v>
      </c>
      <c r="E178" s="14">
        <f t="shared" si="71"/>
        <v>78</v>
      </c>
      <c r="F178" s="14">
        <v>1000000</v>
      </c>
      <c r="G178" s="14">
        <f t="shared" si="71"/>
        <v>78000000</v>
      </c>
      <c r="H178" s="14">
        <f t="shared" si="71"/>
        <v>0</v>
      </c>
      <c r="I178" s="14">
        <f t="shared" si="71"/>
        <v>78000000</v>
      </c>
      <c r="J178" s="14">
        <f t="shared" si="71"/>
        <v>0</v>
      </c>
      <c r="K178" s="14">
        <f t="shared" si="71"/>
        <v>0</v>
      </c>
    </row>
    <row r="179" spans="1:11" ht="21" customHeight="1">
      <c r="A179" s="83"/>
      <c r="B179" s="65"/>
      <c r="C179" s="71"/>
      <c r="D179" s="14">
        <f t="shared" si="71"/>
        <v>0</v>
      </c>
      <c r="E179" s="14">
        <f t="shared" si="71"/>
        <v>70</v>
      </c>
      <c r="F179" s="14">
        <v>500000</v>
      </c>
      <c r="G179" s="14">
        <f t="shared" si="71"/>
        <v>35000000</v>
      </c>
      <c r="H179" s="14">
        <f t="shared" si="71"/>
        <v>0</v>
      </c>
      <c r="I179" s="14">
        <f t="shared" si="71"/>
        <v>35000000</v>
      </c>
      <c r="J179" s="14">
        <f t="shared" si="71"/>
        <v>0</v>
      </c>
      <c r="K179" s="14">
        <f t="shared" si="71"/>
        <v>0</v>
      </c>
    </row>
    <row r="180" spans="1:11" ht="21" customHeight="1">
      <c r="A180" s="83"/>
      <c r="B180" s="64">
        <v>4</v>
      </c>
      <c r="C180" s="70" t="s">
        <v>14</v>
      </c>
      <c r="D180" s="14">
        <f t="shared" si="71"/>
        <v>0</v>
      </c>
      <c r="E180" s="14">
        <f t="shared" si="71"/>
        <v>15</v>
      </c>
      <c r="F180" s="14">
        <v>1000000</v>
      </c>
      <c r="G180" s="14">
        <f t="shared" si="71"/>
        <v>15000000</v>
      </c>
      <c r="H180" s="14">
        <f t="shared" si="71"/>
        <v>0</v>
      </c>
      <c r="I180" s="14">
        <f t="shared" si="71"/>
        <v>0</v>
      </c>
      <c r="J180" s="14">
        <f t="shared" si="71"/>
        <v>10000000</v>
      </c>
      <c r="K180" s="14">
        <f t="shared" si="71"/>
        <v>0</v>
      </c>
    </row>
    <row r="181" spans="1:11" ht="21" customHeight="1">
      <c r="A181" s="83"/>
      <c r="B181" s="65"/>
      <c r="C181" s="71"/>
      <c r="D181" s="14">
        <f t="shared" si="71"/>
        <v>0</v>
      </c>
      <c r="E181" s="14">
        <f t="shared" si="71"/>
        <v>90</v>
      </c>
      <c r="F181" s="14">
        <v>500000</v>
      </c>
      <c r="G181" s="14">
        <f t="shared" si="71"/>
        <v>140500000</v>
      </c>
      <c r="H181" s="14">
        <f t="shared" si="71"/>
        <v>1500000</v>
      </c>
      <c r="I181" s="14">
        <f t="shared" si="71"/>
        <v>29500000</v>
      </c>
      <c r="J181" s="14">
        <f t="shared" si="71"/>
        <v>0</v>
      </c>
      <c r="K181" s="14">
        <f t="shared" si="71"/>
        <v>107000000</v>
      </c>
    </row>
    <row r="182" spans="1:11" ht="21" customHeight="1">
      <c r="A182" s="83"/>
      <c r="B182" s="10">
        <v>5</v>
      </c>
      <c r="C182" s="11" t="s">
        <v>15</v>
      </c>
      <c r="D182" s="14">
        <f t="shared" si="71"/>
        <v>0</v>
      </c>
      <c r="E182" s="14">
        <f t="shared" si="71"/>
        <v>72</v>
      </c>
      <c r="F182" s="14"/>
      <c r="G182" s="14">
        <f t="shared" si="71"/>
        <v>159438000</v>
      </c>
      <c r="H182" s="14">
        <f t="shared" si="71"/>
        <v>31950000</v>
      </c>
      <c r="I182" s="14">
        <f t="shared" si="71"/>
        <v>0</v>
      </c>
      <c r="J182" s="14">
        <f t="shared" si="71"/>
        <v>97488000</v>
      </c>
      <c r="K182" s="14">
        <f t="shared" si="71"/>
        <v>30000000</v>
      </c>
    </row>
    <row r="183" spans="1:11" ht="30" customHeight="1">
      <c r="A183" s="83"/>
      <c r="B183" s="10">
        <v>6</v>
      </c>
      <c r="C183" s="11" t="s">
        <v>16</v>
      </c>
      <c r="D183" s="14">
        <f t="shared" si="71"/>
        <v>0</v>
      </c>
      <c r="E183" s="14">
        <f t="shared" si="71"/>
        <v>69</v>
      </c>
      <c r="F183" s="14"/>
      <c r="G183" s="14">
        <f t="shared" si="71"/>
        <v>69000000</v>
      </c>
      <c r="H183" s="14">
        <f t="shared" si="71"/>
        <v>0</v>
      </c>
      <c r="I183" s="14">
        <f t="shared" si="71"/>
        <v>69000000</v>
      </c>
      <c r="J183" s="14">
        <f t="shared" si="71"/>
        <v>0</v>
      </c>
      <c r="K183" s="14">
        <f t="shared" si="71"/>
        <v>0</v>
      </c>
    </row>
    <row r="184" spans="1:11" ht="25.5" customHeight="1">
      <c r="A184" s="84"/>
      <c r="B184" s="8"/>
      <c r="C184" s="8" t="s">
        <v>17</v>
      </c>
      <c r="D184" s="14">
        <f t="shared" si="71"/>
        <v>10</v>
      </c>
      <c r="E184" s="14">
        <f t="shared" si="71"/>
        <v>450</v>
      </c>
      <c r="F184" s="14"/>
      <c r="G184" s="14">
        <f t="shared" si="71"/>
        <v>872270000</v>
      </c>
      <c r="H184" s="14">
        <f t="shared" si="71"/>
        <v>57950000</v>
      </c>
      <c r="I184" s="14">
        <f t="shared" si="71"/>
        <v>300000000</v>
      </c>
      <c r="J184" s="14">
        <f t="shared" si="71"/>
        <v>369820000</v>
      </c>
      <c r="K184" s="14">
        <f t="shared" si="71"/>
        <v>137000000</v>
      </c>
    </row>
  </sheetData>
  <mergeCells count="113">
    <mergeCell ref="B153:B155"/>
    <mergeCell ref="C153:C155"/>
    <mergeCell ref="C72:C73"/>
    <mergeCell ref="B67:B68"/>
    <mergeCell ref="A161:A172"/>
    <mergeCell ref="A173:A184"/>
    <mergeCell ref="A113:A124"/>
    <mergeCell ref="B151:B152"/>
    <mergeCell ref="C151:C152"/>
    <mergeCell ref="B115:B116"/>
    <mergeCell ref="C115:C116"/>
    <mergeCell ref="B127:B128"/>
    <mergeCell ref="C127:C128"/>
    <mergeCell ref="B180:B181"/>
    <mergeCell ref="C180:C181"/>
    <mergeCell ref="B120:B121"/>
    <mergeCell ref="C120:C121"/>
    <mergeCell ref="B132:B133"/>
    <mergeCell ref="C132:C133"/>
    <mergeCell ref="B144:B145"/>
    <mergeCell ref="B156:B157"/>
    <mergeCell ref="C156:C157"/>
    <mergeCell ref="B177:B179"/>
    <mergeCell ref="C177:C179"/>
    <mergeCell ref="B165:B167"/>
    <mergeCell ref="C165:C167"/>
    <mergeCell ref="A2:A3"/>
    <mergeCell ref="A5:A16"/>
    <mergeCell ref="A17:A28"/>
    <mergeCell ref="A29:A40"/>
    <mergeCell ref="A41:A52"/>
    <mergeCell ref="A53:A64"/>
    <mergeCell ref="A65:A76"/>
    <mergeCell ref="B33:B35"/>
    <mergeCell ref="B43:B44"/>
    <mergeCell ref="B55:B56"/>
    <mergeCell ref="B45:B47"/>
    <mergeCell ref="B48:B49"/>
    <mergeCell ref="B60:B61"/>
    <mergeCell ref="B72:B73"/>
    <mergeCell ref="C31:C32"/>
    <mergeCell ref="C33:C35"/>
    <mergeCell ref="B9:B11"/>
    <mergeCell ref="C9:C11"/>
    <mergeCell ref="B21:B23"/>
    <mergeCell ref="C21:C23"/>
    <mergeCell ref="C57:C59"/>
    <mergeCell ref="B57:B59"/>
    <mergeCell ref="B69:B71"/>
    <mergeCell ref="C43:C44"/>
    <mergeCell ref="C55:C56"/>
    <mergeCell ref="C45:C47"/>
    <mergeCell ref="C48:C49"/>
    <mergeCell ref="C60:C61"/>
    <mergeCell ref="C139:C140"/>
    <mergeCell ref="B117:B119"/>
    <mergeCell ref="C117:C119"/>
    <mergeCell ref="B91:B92"/>
    <mergeCell ref="C91:C92"/>
    <mergeCell ref="B103:B104"/>
    <mergeCell ref="C103:C104"/>
    <mergeCell ref="C81:C83"/>
    <mergeCell ref="C105:C107"/>
    <mergeCell ref="B79:B80"/>
    <mergeCell ref="C79:C80"/>
    <mergeCell ref="A125:A136"/>
    <mergeCell ref="A137:A148"/>
    <mergeCell ref="A149:A160"/>
    <mergeCell ref="H2:K2"/>
    <mergeCell ref="D2:E2"/>
    <mergeCell ref="A1:K1"/>
    <mergeCell ref="B36:B37"/>
    <mergeCell ref="C36:C37"/>
    <mergeCell ref="B12:B13"/>
    <mergeCell ref="C12:C13"/>
    <mergeCell ref="B24:B25"/>
    <mergeCell ref="C24:C25"/>
    <mergeCell ref="B7:B8"/>
    <mergeCell ref="C7:C8"/>
    <mergeCell ref="B19:B20"/>
    <mergeCell ref="C19:C20"/>
    <mergeCell ref="B31:B32"/>
    <mergeCell ref="B2:B3"/>
    <mergeCell ref="C2:C3"/>
    <mergeCell ref="F2:F3"/>
    <mergeCell ref="G2:G3"/>
    <mergeCell ref="A101:A112"/>
    <mergeCell ref="A77:A88"/>
    <mergeCell ref="A89:A100"/>
    <mergeCell ref="B175:B176"/>
    <mergeCell ref="B168:B169"/>
    <mergeCell ref="C168:C169"/>
    <mergeCell ref="C175:C176"/>
    <mergeCell ref="C67:C68"/>
    <mergeCell ref="C144:C145"/>
    <mergeCell ref="C69:C71"/>
    <mergeCell ref="B81:B83"/>
    <mergeCell ref="B93:B95"/>
    <mergeCell ref="C93:C95"/>
    <mergeCell ref="B105:B107"/>
    <mergeCell ref="B84:B85"/>
    <mergeCell ref="C84:C85"/>
    <mergeCell ref="B141:B143"/>
    <mergeCell ref="C141:C143"/>
    <mergeCell ref="B129:B131"/>
    <mergeCell ref="C129:C131"/>
    <mergeCell ref="B96:B97"/>
    <mergeCell ref="C96:C97"/>
    <mergeCell ref="B108:B109"/>
    <mergeCell ref="C108:C109"/>
    <mergeCell ref="B163:B164"/>
    <mergeCell ref="C163:C164"/>
    <mergeCell ref="B139:B140"/>
  </mergeCells>
  <pageMargins left="0.56000000000000005" right="0.23" top="0.28999999999999998" bottom="0.27" header="0.3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 toàn tỉnh</vt:lpstr>
      <vt:lpstr>Dữ liệu đầu vào</vt:lpstr>
      <vt:lpstr>'TH toàn tỉnh'!Print_Titles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2021-11-29T06:44:10Z</cp:lastPrinted>
  <dcterms:created xsi:type="dcterms:W3CDTF">2021-11-02T07:24:04Z</dcterms:created>
  <dcterms:modified xsi:type="dcterms:W3CDTF">2021-11-29T06:44:30Z</dcterms:modified>
</cp:coreProperties>
</file>